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\Desktop\ТЗ Тендера\Тендер на электрику\"/>
    </mc:Choice>
  </mc:AlternateContent>
  <bookViews>
    <workbookView xWindow="-120" yWindow="-120" windowWidth="29040" windowHeight="15840"/>
  </bookViews>
  <sheets>
    <sheet name="ЦД" sheetId="1" r:id="rId1"/>
    <sheet name="Изменения" sheetId="2" r:id="rId2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D152" i="1" l="1"/>
  <c r="D131" i="1"/>
  <c r="D128" i="1"/>
  <c r="D125" i="1"/>
  <c r="D117" i="1"/>
  <c r="D105" i="1"/>
  <c r="D101" i="1"/>
  <c r="D95" i="1"/>
  <c r="D90" i="1"/>
  <c r="D84" i="1"/>
  <c r="D35" i="1"/>
  <c r="D28" i="1"/>
  <c r="D18" i="1"/>
  <c r="D17" i="1"/>
  <c r="D14" i="1" l="1"/>
  <c r="D13" i="1"/>
  <c r="A6" i="1" l="1"/>
  <c r="F7" i="1" l="1"/>
  <c r="F155" i="1"/>
  <c r="F156" i="1" l="1"/>
  <c r="B3" i="1"/>
</calcChain>
</file>

<file path=xl/sharedStrings.xml><?xml version="1.0" encoding="utf-8"?>
<sst xmlns="http://schemas.openxmlformats.org/spreadsheetml/2006/main" count="349" uniqueCount="186">
  <si>
    <t>Ценовой документ:</t>
  </si>
  <si>
    <t>Объект:</t>
  </si>
  <si>
    <t>На сумму:</t>
  </si>
  <si>
    <t>Статья Затрат</t>
  </si>
  <si>
    <t>п/п</t>
  </si>
  <si>
    <t>Наименование работ и затрат</t>
  </si>
  <si>
    <t>Ед.изм</t>
  </si>
  <si>
    <t>Объем</t>
  </si>
  <si>
    <t>Цена</t>
  </si>
  <si>
    <t>Общая стоимость</t>
  </si>
  <si>
    <t>Примечание</t>
  </si>
  <si>
    <t>Тип Строки</t>
  </si>
  <si>
    <t>Комплектные устройства</t>
  </si>
  <si>
    <t>комплект</t>
  </si>
  <si>
    <t>шт</t>
  </si>
  <si>
    <t>м</t>
  </si>
  <si>
    <t>Пусконаладочные работы</t>
  </si>
  <si>
    <t>Наименование работ</t>
  </si>
  <si>
    <t>системы внутреннего электроснабжения и электроосвещения</t>
  </si>
  <si>
    <t>ВРУ-ЭР-1А-13-20УХЛ4</t>
  </si>
  <si>
    <t>ВРУ9-ЭР-1А-50-01УХЛ4</t>
  </si>
  <si>
    <t>монтаж системы внутреннего электроснабжения и электроосвещения</t>
  </si>
  <si>
    <t>«Многоквартирный жилой дом со встроенными нежилыми помещениями расположенный на земельном участке с кадастровым номером 59:01:4211198:674 по адресу: Пермский край, г. Пермь, ул. Алексеевская, 47».</t>
  </si>
  <si>
    <t xml:space="preserve">по проекту шифр: 03-23/СМП-ЭМ </t>
  </si>
  <si>
    <t>АВР-Я8302</t>
  </si>
  <si>
    <t>Я5114-3174 УХЛ4</t>
  </si>
  <si>
    <t>ШЗ-3-41УХЛ3/ГЗШ-8</t>
  </si>
  <si>
    <t>Электроустановочные изделия</t>
  </si>
  <si>
    <t>шт.</t>
  </si>
  <si>
    <t>ЯТП-0,25 220/36-3 36 УХЛ4</t>
  </si>
  <si>
    <t>Монтаж розетки с з/контактом 16А, 220В, IP20 со шторками откр. установки</t>
  </si>
  <si>
    <t>Монтаж выключатель 1-клавишный, 10А, 220В, IP20</t>
  </si>
  <si>
    <t>Монтаж выключатель 2-клавишный 10А, 220В, IP20</t>
  </si>
  <si>
    <t>Монтаж выключатель 1-клавишный, 10А, 220В, IP44</t>
  </si>
  <si>
    <t>Монтаж переключатель 10А, 220В, IP44, накладной</t>
  </si>
  <si>
    <t>Светотехническое оборудование</t>
  </si>
  <si>
    <t>3*1,5</t>
  </si>
  <si>
    <t>3*2,5</t>
  </si>
  <si>
    <t>3*6</t>
  </si>
  <si>
    <t>5*2,5</t>
  </si>
  <si>
    <t>5*4</t>
  </si>
  <si>
    <t>3*10</t>
  </si>
  <si>
    <t>5*6</t>
  </si>
  <si>
    <t>1х50</t>
  </si>
  <si>
    <t>1х70</t>
  </si>
  <si>
    <t>ДСП 1401</t>
  </si>
  <si>
    <t>ДВО 40454</t>
  </si>
  <si>
    <t>км</t>
  </si>
  <si>
    <t>3,6</t>
  </si>
  <si>
    <t>7,5</t>
  </si>
  <si>
    <t>1,3</t>
  </si>
  <si>
    <t>0,8</t>
  </si>
  <si>
    <t>0,1</t>
  </si>
  <si>
    <t>1,8</t>
  </si>
  <si>
    <t>0,01</t>
  </si>
  <si>
    <t>0,6</t>
  </si>
  <si>
    <t>0,2</t>
  </si>
  <si>
    <t>л/к, ав. осв МОП</t>
  </si>
  <si>
    <t>Подвал</t>
  </si>
  <si>
    <t>5*1,5</t>
  </si>
  <si>
    <t>5*10</t>
  </si>
  <si>
    <t>5*25</t>
  </si>
  <si>
    <t>Прокат чёрных металлов</t>
  </si>
  <si>
    <t>Трубные изделия</t>
  </si>
  <si>
    <t>40х5</t>
  </si>
  <si>
    <t>20х4</t>
  </si>
  <si>
    <t>D=20</t>
  </si>
  <si>
    <t>D=32</t>
  </si>
  <si>
    <t>D=25</t>
  </si>
  <si>
    <t>1,2</t>
  </si>
  <si>
    <t>0,05</t>
  </si>
  <si>
    <t>0,15</t>
  </si>
  <si>
    <t>0,25</t>
  </si>
  <si>
    <t>0,03</t>
  </si>
  <si>
    <t>0,13</t>
  </si>
  <si>
    <t>3,4</t>
  </si>
  <si>
    <t>1,4</t>
  </si>
  <si>
    <t>2,2</t>
  </si>
  <si>
    <t>0,37</t>
  </si>
  <si>
    <t>Монтаж полоса ст. гор цинкования</t>
  </si>
  <si>
    <t>Лотки металлические</t>
  </si>
  <si>
    <t>15х200</t>
  </si>
  <si>
    <t>Монтаж гофрированная труба ПВХ тяжелая серия</t>
  </si>
  <si>
    <t>Монтаж гофрированная труба ПНД тяжелая серия</t>
  </si>
  <si>
    <t>Монтаж крышка для лотка шириной 200мм, исп.1, 3м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</si>
  <si>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</si>
  <si>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</si>
  <si>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 xml:space="preserve">2. В стоимости монтажных работ  должна быть учтена стоимость монтажа всех конструкций  согласно проекта, а также расходы на сверление, пробивку отверстий и устройство ниш в стенах. В стоимость работ должны быть учтены работы по устройству заделок, зачеканок мест проходов коммуникациями стен, перегородок и перекрытий. В стоимость работ входит участие подрядной организации в комиссии по передаче объекта управляющей компании. 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</si>
  <si>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</si>
  <si>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считаются учтёнными в сумме поданной ОФЕРТЫ, в перечисленных работах в ценовом документе и дополнительной оплате, при производстве работ, не подлежат.</t>
  </si>
  <si>
    <t>Всего :</t>
  </si>
  <si>
    <t xml:space="preserve">В том числе НДС 20%:  
</t>
  </si>
  <si>
    <t>Автоматический выключатель дифференциального тока 2Р, 63А/100мА (3шт)</t>
  </si>
  <si>
    <t xml:space="preserve">монтаж этажных распределительных щитов для 3-х квартир
</t>
  </si>
  <si>
    <t xml:space="preserve">монтаж этажных распределительных щитов для 4-х квартир </t>
  </si>
  <si>
    <t>Счётчик электрической энергии однофазный, 230В, 5(60)А</t>
  </si>
  <si>
    <t xml:space="preserve">Щит этажный (910х600х137 УХЛ4) </t>
  </si>
  <si>
    <t xml:space="preserve">Щит этажный (910х600х137 УХЛ4). </t>
  </si>
  <si>
    <t xml:space="preserve">монтаж этажных распределительных щитов для 5-и квартир    </t>
  </si>
  <si>
    <t>Счётчик электрической энергии однофазный, 230В, 5(60)А,</t>
  </si>
  <si>
    <t xml:space="preserve">монтаж квартирного навесного щитка (ЩК1)     </t>
  </si>
  <si>
    <t>автоматический выключатель 1Р 10А, х-ка С;</t>
  </si>
  <si>
    <t>Автоматический выключатель дифференциального тока 2Р, 63А/100мА (4шт)</t>
  </si>
  <si>
    <t>Счётчик электрической энергии однофазный, 230В, 5(60)А  (4шт)</t>
  </si>
  <si>
    <t>Автоматический выключатель дифференциального тока 2Р, 63А/100мА. (5шт)</t>
  </si>
  <si>
    <t>Счётчик электрической энергии однофазный, 230В, 5(60)А  (5шт)</t>
  </si>
  <si>
    <t>монтаж квартирного навесного щитка (ЩК2)</t>
  </si>
  <si>
    <t>Выключатель нагрузки 63 А</t>
  </si>
  <si>
    <t>Дифференциальный выключатель 2Р 63А/30мА</t>
  </si>
  <si>
    <t>автоматический выключатель 1Р 32А, х-ка С</t>
  </si>
  <si>
    <t>автоматический выключатель 1Р 16А, х-ка С (4шт)</t>
  </si>
  <si>
    <t>автоматический выключатель 1Р 10А, х-ка С</t>
  </si>
  <si>
    <t xml:space="preserve">Выключатель нагрузки 63А </t>
  </si>
  <si>
    <t>автоматический выключатель 1Р 16А, х-ка С (5шт)</t>
  </si>
  <si>
    <t>монтаж автоматического включения резерва, 380В, 32А</t>
  </si>
  <si>
    <t>монтаж автоматического включения резерва, 380В, 100А</t>
  </si>
  <si>
    <t>автоматический выключатель 3Р, 25А, х-ка С</t>
  </si>
  <si>
    <t>автоматический выключатель 3Р, 32А, х-ка С (2шт.)</t>
  </si>
  <si>
    <t>автоматический выключатель 1Р, 16А, х-ка С</t>
  </si>
  <si>
    <t>Счетчик Эл.энергии , многотарифный зф, 380В, 10(100)А</t>
  </si>
  <si>
    <t xml:space="preserve">монтаж щита учетно- распределительного укомплектованный N + PE шинами. ЩУРн-3/30зо-1 36 УХЛ3                                                                </t>
  </si>
  <si>
    <t>автоматический выключатель 3Р, 10А, х-ка С;</t>
  </si>
  <si>
    <t>автоматический выключатель 3Р, 16А, х-ка С (3шт.);</t>
  </si>
  <si>
    <t xml:space="preserve"> автоматический выключатель 3Р, 25А, х-ка С (3шт); </t>
  </si>
  <si>
    <t xml:space="preserve"> автоматический выключатель 3Р, 32А, х-ка С (2шт);</t>
  </si>
  <si>
    <t xml:space="preserve"> автоматический выключатель 3Р, 40А, х-ка С (2шт);</t>
  </si>
  <si>
    <t xml:space="preserve"> автоматический выключатель 1Р, 16А, х-ка С</t>
  </si>
  <si>
    <t xml:space="preserve">автоматический выключатель 1Р, 10А, х-ка С (5шт); </t>
  </si>
  <si>
    <t xml:space="preserve"> Счетчик Эл.энергии , многотарифный зф, 380В, 5(7,5)А;</t>
  </si>
  <si>
    <t>Трансформатор тока 100/5А</t>
  </si>
  <si>
    <t>монтаж щита распределительного укомплектованный N + PE шинами. ЩРн-72 36 УХЛ3</t>
  </si>
  <si>
    <t>монтаж ящика управления силового, двухфидерный 380 В, 50 Гц, Iн.ящ.=12,5А,</t>
  </si>
  <si>
    <t>монтаж главной заземляющей шины шкаф 300х310х170 мм, 275 А</t>
  </si>
  <si>
    <t>автоматический выключатель 3Р, 20А, х-ка С</t>
  </si>
  <si>
    <t>автоматический выключатель 3Р, 16А, х-ка С</t>
  </si>
  <si>
    <t>автоматический выключатель 1Р, 10А, х-ка С (3шт).</t>
  </si>
  <si>
    <t>монтаж щиток навесной ЩРн-24 -1з-36</t>
  </si>
  <si>
    <t>розетка с з/контактом 16А, 220В, IP20 со шторками откр. установки</t>
  </si>
  <si>
    <t>выключатель 1-клавишный, 10А, 220В, IP20</t>
  </si>
  <si>
    <t>выключатель 2-клавишный 10А, 220В, IP20</t>
  </si>
  <si>
    <t>выключатель 1-клавишный, 10А, 220В, IP44</t>
  </si>
  <si>
    <t>переключатель 10А, 220В, IP44, накладной</t>
  </si>
  <si>
    <t>Монтаж коробка установочная 71х47</t>
  </si>
  <si>
    <t>коробка установочная 71х47</t>
  </si>
  <si>
    <t>Монтаж коробка распаечная 70х40</t>
  </si>
  <si>
    <t>коробка распаечная 70х40</t>
  </si>
  <si>
    <t>Монтаж коробка распределительная 100х50</t>
  </si>
  <si>
    <t>коробка распределительная 100х50</t>
  </si>
  <si>
    <t>монтаж ящик с понижающим трансформатором с розеткой ЯТП-0,25 220/36-3 36 УХЛ4</t>
  </si>
  <si>
    <t xml:space="preserve">монтаж вводно-распределительного устройства ВРУ1. </t>
  </si>
  <si>
    <t xml:space="preserve">монтаж распределительной панели. </t>
  </si>
  <si>
    <t>СА-7012У класс защиты от поражения эл. током II, IP22</t>
  </si>
  <si>
    <t xml:space="preserve">Монтаж светильник потолочный/настенный светодиодный </t>
  </si>
  <si>
    <t>ДПО2001 энергосберегающий светодиодный класс защиты от поражения эл. током II, IP32</t>
  </si>
  <si>
    <t>НПП 1402 с лампой накаливания до 60 Вт, класс защиты от поражения эл. током II, IP54</t>
  </si>
  <si>
    <t>2*1,5</t>
  </si>
  <si>
    <t xml:space="preserve">Монтаж кабель силовой с медными жилами с пластмассовой изоляцией плоский ВВГнг-LS-П-660   </t>
  </si>
  <si>
    <t>4*1,5</t>
  </si>
  <si>
    <t xml:space="preserve">Монтаж кабель силовой с медными жилами с пластмассовой изоляцией ВВГнг-LS-660 </t>
  </si>
  <si>
    <t>1*6</t>
  </si>
  <si>
    <t xml:space="preserve">Монтаж провод с поливинилхлоридной изоляцией повышенной гибкости ПУгВ   </t>
  </si>
  <si>
    <t xml:space="preserve">Монтаж кабель силовой с медными жилами с пластмассовой изоляцией огнестойкий ВВГнг-FRLS-660    </t>
  </si>
  <si>
    <t>5*70</t>
  </si>
  <si>
    <t xml:space="preserve">Монтаж кабель силовой с алюминиевыми жилами с пластмассовой изоляцией АВВГнг-LS-660  </t>
  </si>
  <si>
    <t>Монтаж уголок ст. гор цинкования</t>
  </si>
  <si>
    <t xml:space="preserve">30х30х4 </t>
  </si>
  <si>
    <t xml:space="preserve">Монтаж пруток </t>
  </si>
  <si>
    <t>D 8мм ст.</t>
  </si>
  <si>
    <t>Монтаж труба стальная водогазопроводная</t>
  </si>
  <si>
    <t>d 32х2,8</t>
  </si>
  <si>
    <t>d 25х2,8</t>
  </si>
  <si>
    <t xml:space="preserve">Монтаж неперфорированный лоток </t>
  </si>
  <si>
    <t>H=80мм шириной 200мм, исп.1, 3м</t>
  </si>
  <si>
    <t>перегородка SEP выс. 80мм</t>
  </si>
  <si>
    <t>Монтаж перегородка SEP</t>
  </si>
  <si>
    <t>Консоль ML 200</t>
  </si>
  <si>
    <t>профиль длиной 3 м</t>
  </si>
  <si>
    <t>Монтаж профили PSM</t>
  </si>
  <si>
    <t xml:space="preserve">Монтаж консоли ML </t>
  </si>
  <si>
    <t>крепление к потолку SSM</t>
  </si>
  <si>
    <t>Монтаж крепления к потолку</t>
  </si>
  <si>
    <t>Выключатель нагрузки 63А</t>
  </si>
  <si>
    <t>Дифференциальный выключатель 2Р 63А/30мА,</t>
  </si>
  <si>
    <t>монтаж  навесного щитка для встроенных и офисных помещений ЩРН-П-24</t>
  </si>
  <si>
    <t>система</t>
  </si>
  <si>
    <t>Счётчик электрической энергии однофазный, 230В, 5(60)А (3шт)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</si>
</sst>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b/>
      <sz val="10"/>
      <name val="Arial"/>
    </font>
    <font>
      <b/>
      <sz val="8"/>
      <color rgb="FF594304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4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9D9"/>
        <bgColor auto="1"/>
      </patternFill>
    </fill>
    <fill>
      <patternFill patternType="solid">
        <fgColor rgb="FFBFDCBF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justify" vertical="top" wrapText="1"/>
    </xf>
    <xf numFmtId="0" fontId="5" fillId="4" borderId="4" xfId="0" applyFont="1" applyFill="1" applyBorder="1" applyAlignment="1">
      <alignment horizontal="left" vertical="top" wrapText="1" indent="1"/>
    </xf>
    <xf numFmtId="0" fontId="6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left" vertical="top"/>
    </xf>
    <xf numFmtId="0" fontId="6" fillId="4" borderId="9" xfId="0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left" vertical="top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left" vertical="top" wrapText="1" indent="1"/>
    </xf>
    <xf numFmtId="0" fontId="5" fillId="4" borderId="9" xfId="0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justify" vertical="top" wrapText="1"/>
    </xf>
    <xf numFmtId="0" fontId="5" fillId="3" borderId="5" xfId="0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4" borderId="9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justify" vertical="top" wrapTex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top" wrapText="1" indent="1"/>
    </xf>
    <xf numFmtId="4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justify" vertical="top" wrapText="1"/>
    </xf>
    <xf numFmtId="0" fontId="3" fillId="5" borderId="4" xfId="0" applyFont="1" applyFill="1" applyBorder="1" applyAlignment="1">
      <alignment horizontal="left" vertical="top" wrapText="1" indent="1"/>
    </xf>
    <xf numFmtId="0" fontId="5" fillId="5" borderId="4" xfId="0" applyFont="1" applyFill="1" applyBorder="1" applyAlignment="1">
      <alignment horizontal="left" vertical="top" wrapText="1" indent="1"/>
    </xf>
    <xf numFmtId="1" fontId="5" fillId="6" borderId="1" xfId="0" applyNumberFormat="1" applyFont="1" applyFill="1" applyBorder="1" applyAlignment="1">
      <alignment horizontal="left" vertical="top" wrapText="1" indent="1"/>
    </xf>
    <xf numFmtId="0" fontId="5" fillId="6" borderId="1" xfId="0" applyFont="1" applyFill="1" applyBorder="1" applyAlignment="1">
      <alignment horizontal="left" vertical="top" wrapText="1" indent="1"/>
    </xf>
    <xf numFmtId="0" fontId="5" fillId="6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4" fontId="5" fillId="5" borderId="12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top" wrapText="1" inden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 indent="1"/>
    </xf>
    <xf numFmtId="0" fontId="5" fillId="4" borderId="15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center" vertical="top" wrapText="1"/>
    </xf>
    <xf numFmtId="1" fontId="6" fillId="5" borderId="7" xfId="0" applyNumberFormat="1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justify" vertical="top" wrapText="1"/>
    </xf>
    <xf numFmtId="0" fontId="6" fillId="5" borderId="9" xfId="0" applyFont="1" applyFill="1" applyBorder="1" applyAlignment="1">
      <alignment horizontal="left" vertical="top" wrapText="1"/>
    </xf>
    <xf numFmtId="1" fontId="6" fillId="4" borderId="9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top" wrapText="1" indent="1"/>
    </xf>
    <xf numFmtId="0" fontId="3" fillId="6" borderId="4" xfId="0" applyFont="1" applyFill="1" applyBorder="1" applyAlignment="1">
      <alignment horizontal="left" vertical="top" wrapText="1" indent="1"/>
    </xf>
    <xf numFmtId="0" fontId="5" fillId="6" borderId="1" xfId="0" applyFont="1" applyFill="1" applyBorder="1" applyAlignment="1">
      <alignment horizontal="right" vertical="top" wrapText="1"/>
    </xf>
    <xf numFmtId="0" fontId="6" fillId="4" borderId="9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6" borderId="7" xfId="0" applyFont="1" applyFill="1" applyBorder="1" applyAlignment="1">
      <alignment horizontal="left" vertical="top" wrapText="1"/>
    </xf>
    <xf numFmtId="0" fontId="5" fillId="6" borderId="7" xfId="0" applyFont="1" applyFill="1" applyBorder="1"/>
    <xf numFmtId="0" fontId="6" fillId="6" borderId="9" xfId="0" applyFont="1" applyFill="1" applyBorder="1" applyAlignment="1">
      <alignment horizontal="left" vertical="top" wrapText="1"/>
    </xf>
    <xf numFmtId="0" fontId="5" fillId="6" borderId="9" xfId="0" applyFont="1" applyFill="1" applyBorder="1"/>
    <xf numFmtId="1" fontId="6" fillId="4" borderId="16" xfId="0" applyNumberFormat="1" applyFont="1" applyFill="1" applyBorder="1" applyAlignment="1">
      <alignment horizontal="center" vertical="top" wrapText="1"/>
    </xf>
    <xf numFmtId="1" fontId="0" fillId="5" borderId="9" xfId="0" applyNumberForma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justify" vertical="top" wrapText="1"/>
    </xf>
    <xf numFmtId="0" fontId="6" fillId="6" borderId="16" xfId="0" applyFont="1" applyFill="1" applyBorder="1" applyAlignment="1">
      <alignment horizontal="left" vertical="top" wrapText="1"/>
    </xf>
    <xf numFmtId="0" fontId="5" fillId="6" borderId="16" xfId="0" applyFont="1" applyFill="1" applyBorder="1"/>
    <xf numFmtId="0" fontId="5" fillId="6" borderId="17" xfId="0" applyFont="1" applyFill="1" applyBorder="1"/>
    <xf numFmtId="0" fontId="5" fillId="4" borderId="9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62"/>
  <sheetViews>
    <sheetView tabSelected="1" topLeftCell="A135" zoomScale="120" zoomScaleNormal="120" workbookViewId="0">
      <selection activeCell="B1" sqref="B1:G1"/>
    </sheetView>
  </sheetViews>
  <sheetFormatPr defaultColWidth="10.5" defaultRowHeight="11.25" outlineLevelCol="1" x14ac:dyDescent="0.2"/>
  <cols>
    <col min="1" max="1" width="23.33203125" style="1" bestFit="1" customWidth="1"/>
    <col min="2" max="2" width="49.83203125" style="1" customWidth="1"/>
    <col min="3" max="3" width="14.1640625" style="1" customWidth="1"/>
    <col min="4" max="5" width="10.5" style="1" customWidth="1"/>
    <col min="6" max="6" width="18.6640625" style="1" customWidth="1"/>
    <col min="7" max="7" width="19.1640625" style="1" customWidth="1" outlineLevel="1"/>
    <col min="8" max="9" width="10.5" style="1" customWidth="1"/>
  </cols>
  <sheetData>
    <row r="1" spans="1:7" ht="12.75" x14ac:dyDescent="0.2">
      <c r="A1" s="5" t="s">
        <v>0</v>
      </c>
      <c r="B1" s="92" t="s">
        <v>21</v>
      </c>
      <c r="C1" s="93"/>
      <c r="D1" s="93"/>
      <c r="E1" s="93"/>
      <c r="F1" s="93"/>
      <c r="G1" s="93"/>
    </row>
    <row r="2" spans="1:7" ht="43.5" customHeight="1" x14ac:dyDescent="0.2">
      <c r="A2" s="5" t="s">
        <v>1</v>
      </c>
      <c r="B2" s="94" t="s">
        <v>22</v>
      </c>
      <c r="C2" s="95"/>
      <c r="D2" s="95"/>
      <c r="E2" s="95"/>
      <c r="F2" s="95"/>
      <c r="G2" s="95"/>
    </row>
    <row r="3" spans="1:7" ht="27" customHeight="1" thickBot="1" x14ac:dyDescent="0.25">
      <c r="A3" s="6" t="s">
        <v>2</v>
      </c>
      <c r="B3" s="96">
        <f>F155</f>
        <v>0</v>
      </c>
      <c r="C3" s="97"/>
      <c r="D3" s="97"/>
      <c r="E3" s="97"/>
      <c r="F3" s="97"/>
      <c r="G3" s="97"/>
    </row>
    <row r="4" spans="1:7" s="1" customFormat="1" ht="12" thickBo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3" t="s">
        <v>10</v>
      </c>
    </row>
    <row r="5" spans="1:7" s="4" customFormat="1" ht="22.5" x14ac:dyDescent="0.2">
      <c r="A5" s="37">
        <v>1</v>
      </c>
      <c r="B5" s="67" t="s">
        <v>18</v>
      </c>
      <c r="C5" s="38"/>
      <c r="D5" s="68"/>
      <c r="E5" s="68"/>
      <c r="F5" s="68"/>
      <c r="G5" s="39" t="s">
        <v>23</v>
      </c>
    </row>
    <row r="6" spans="1:7" s="4" customFormat="1" x14ac:dyDescent="0.2">
      <c r="A6" s="18">
        <f>A5+1</f>
        <v>2</v>
      </c>
      <c r="B6" s="67" t="s">
        <v>12</v>
      </c>
      <c r="C6" s="38"/>
      <c r="D6" s="43"/>
      <c r="E6" s="43"/>
      <c r="F6" s="43"/>
      <c r="G6" s="39"/>
    </row>
    <row r="7" spans="1:7" s="4" customFormat="1" ht="22.5" x14ac:dyDescent="0.2">
      <c r="A7" s="18">
        <f t="shared" ref="A7:A70" si="0">A6+1</f>
        <v>3</v>
      </c>
      <c r="B7" s="31" t="s">
        <v>149</v>
      </c>
      <c r="C7" s="42" t="s">
        <v>13</v>
      </c>
      <c r="D7" s="46">
        <v>1</v>
      </c>
      <c r="E7" s="41">
        <v>0</v>
      </c>
      <c r="F7" s="41">
        <f t="shared" ref="F7:F134" si="1">ROUND(D7*E7,2)</f>
        <v>0</v>
      </c>
      <c r="G7" s="42"/>
    </row>
    <row r="8" spans="1:7" s="4" customFormat="1" x14ac:dyDescent="0.2">
      <c r="A8" s="18">
        <f t="shared" si="0"/>
        <v>4</v>
      </c>
      <c r="B8" s="7" t="s">
        <v>19</v>
      </c>
      <c r="C8" s="40" t="s">
        <v>28</v>
      </c>
      <c r="D8" s="41">
        <v>1</v>
      </c>
      <c r="E8" s="41">
        <v>0</v>
      </c>
      <c r="F8" s="41">
        <f t="shared" si="1"/>
        <v>0</v>
      </c>
      <c r="G8" s="40"/>
    </row>
    <row r="9" spans="1:7" s="4" customFormat="1" x14ac:dyDescent="0.2">
      <c r="A9" s="18">
        <f t="shared" si="0"/>
        <v>5</v>
      </c>
      <c r="B9" s="31" t="s">
        <v>150</v>
      </c>
      <c r="C9" s="42" t="s">
        <v>13</v>
      </c>
      <c r="D9" s="46">
        <v>1</v>
      </c>
      <c r="E9" s="41">
        <v>0</v>
      </c>
      <c r="F9" s="41">
        <f t="shared" si="1"/>
        <v>0</v>
      </c>
      <c r="G9" s="42"/>
    </row>
    <row r="10" spans="1:7" s="4" customFormat="1" x14ac:dyDescent="0.2">
      <c r="A10" s="18">
        <f t="shared" si="0"/>
        <v>6</v>
      </c>
      <c r="B10" s="7" t="s">
        <v>20</v>
      </c>
      <c r="C10" s="40" t="s">
        <v>28</v>
      </c>
      <c r="D10" s="41">
        <v>1</v>
      </c>
      <c r="E10" s="41">
        <v>0</v>
      </c>
      <c r="F10" s="41">
        <f t="shared" si="1"/>
        <v>0</v>
      </c>
      <c r="G10" s="40"/>
    </row>
    <row r="11" spans="1:7" s="4" customFormat="1" ht="35.25" customHeight="1" x14ac:dyDescent="0.2">
      <c r="A11" s="18">
        <f t="shared" si="0"/>
        <v>7</v>
      </c>
      <c r="B11" s="31" t="s">
        <v>93</v>
      </c>
      <c r="C11" s="42" t="s">
        <v>28</v>
      </c>
      <c r="D11" s="46">
        <v>8</v>
      </c>
      <c r="E11" s="41">
        <v>0</v>
      </c>
      <c r="F11" s="41">
        <f t="shared" si="1"/>
        <v>0</v>
      </c>
      <c r="G11" s="42"/>
    </row>
    <row r="12" spans="1:7" s="4" customFormat="1" ht="33.75" customHeight="1" x14ac:dyDescent="0.2">
      <c r="A12" s="18">
        <f t="shared" si="0"/>
        <v>8</v>
      </c>
      <c r="B12" s="7" t="s">
        <v>97</v>
      </c>
      <c r="C12" s="40" t="s">
        <v>13</v>
      </c>
      <c r="D12" s="41">
        <v>8</v>
      </c>
      <c r="E12" s="41">
        <v>0</v>
      </c>
      <c r="F12" s="41">
        <f t="shared" si="1"/>
        <v>0</v>
      </c>
      <c r="G12" s="40"/>
    </row>
    <row r="13" spans="1:7" s="4" customFormat="1" ht="22.5" customHeight="1" x14ac:dyDescent="0.2">
      <c r="A13" s="18">
        <f t="shared" si="0"/>
        <v>9</v>
      </c>
      <c r="B13" s="7" t="s">
        <v>92</v>
      </c>
      <c r="C13" s="40" t="s">
        <v>14</v>
      </c>
      <c r="D13" s="41">
        <f>3*8</f>
        <v>24</v>
      </c>
      <c r="E13" s="41">
        <v>0</v>
      </c>
      <c r="F13" s="41">
        <f t="shared" si="1"/>
        <v>0</v>
      </c>
      <c r="G13" s="40"/>
    </row>
    <row r="14" spans="1:7" s="4" customFormat="1" ht="26.25" customHeight="1" x14ac:dyDescent="0.2">
      <c r="A14" s="18">
        <f t="shared" si="0"/>
        <v>10</v>
      </c>
      <c r="B14" s="7" t="s">
        <v>185</v>
      </c>
      <c r="C14" s="40" t="s">
        <v>14</v>
      </c>
      <c r="D14" s="41">
        <f>3*8</f>
        <v>24</v>
      </c>
      <c r="E14" s="41">
        <v>0</v>
      </c>
      <c r="F14" s="41">
        <f t="shared" si="1"/>
        <v>0</v>
      </c>
      <c r="G14" s="40"/>
    </row>
    <row r="15" spans="1:7" s="4" customFormat="1" ht="32.25" customHeight="1" x14ac:dyDescent="0.2">
      <c r="A15" s="18">
        <f t="shared" si="0"/>
        <v>11</v>
      </c>
      <c r="B15" s="31" t="s">
        <v>94</v>
      </c>
      <c r="C15" s="42" t="s">
        <v>28</v>
      </c>
      <c r="D15" s="46">
        <v>13</v>
      </c>
      <c r="E15" s="41">
        <v>0</v>
      </c>
      <c r="F15" s="41">
        <f t="shared" si="1"/>
        <v>0</v>
      </c>
      <c r="G15" s="42"/>
    </row>
    <row r="16" spans="1:7" s="4" customFormat="1" ht="32.25" customHeight="1" x14ac:dyDescent="0.2">
      <c r="A16" s="18">
        <f t="shared" si="0"/>
        <v>12</v>
      </c>
      <c r="B16" s="7" t="s">
        <v>96</v>
      </c>
      <c r="C16" s="40" t="s">
        <v>13</v>
      </c>
      <c r="D16" s="41">
        <v>13</v>
      </c>
      <c r="E16" s="41">
        <v>0</v>
      </c>
      <c r="F16" s="41">
        <f t="shared" si="1"/>
        <v>0</v>
      </c>
      <c r="G16" s="40"/>
    </row>
    <row r="17" spans="1:7" s="4" customFormat="1" ht="34.5" customHeight="1" x14ac:dyDescent="0.2">
      <c r="A17" s="18">
        <f t="shared" si="0"/>
        <v>13</v>
      </c>
      <c r="B17" s="7" t="s">
        <v>102</v>
      </c>
      <c r="C17" s="40" t="s">
        <v>28</v>
      </c>
      <c r="D17" s="41">
        <f>13*4</f>
        <v>52</v>
      </c>
      <c r="E17" s="41">
        <v>0</v>
      </c>
      <c r="F17" s="41">
        <f t="shared" si="1"/>
        <v>0</v>
      </c>
      <c r="G17" s="40"/>
    </row>
    <row r="18" spans="1:7" s="4" customFormat="1" ht="31.5" customHeight="1" x14ac:dyDescent="0.2">
      <c r="A18" s="18">
        <f t="shared" si="0"/>
        <v>14</v>
      </c>
      <c r="B18" s="7" t="s">
        <v>103</v>
      </c>
      <c r="C18" s="47" t="s">
        <v>28</v>
      </c>
      <c r="D18" s="41">
        <f>13*4</f>
        <v>52</v>
      </c>
      <c r="E18" s="41">
        <v>0</v>
      </c>
      <c r="F18" s="41">
        <f t="shared" si="1"/>
        <v>0</v>
      </c>
      <c r="G18" s="40"/>
    </row>
    <row r="19" spans="1:7" s="4" customFormat="1" ht="26.25" customHeight="1" x14ac:dyDescent="0.2">
      <c r="A19" s="18">
        <f t="shared" si="0"/>
        <v>15</v>
      </c>
      <c r="B19" s="31" t="s">
        <v>98</v>
      </c>
      <c r="C19" s="50" t="s">
        <v>28</v>
      </c>
      <c r="D19" s="51">
        <v>7</v>
      </c>
      <c r="E19" s="41">
        <v>0</v>
      </c>
      <c r="F19" s="41">
        <f t="shared" si="1"/>
        <v>0</v>
      </c>
      <c r="G19" s="42"/>
    </row>
    <row r="20" spans="1:7" s="4" customFormat="1" ht="22.5" customHeight="1" x14ac:dyDescent="0.2">
      <c r="A20" s="18">
        <f t="shared" si="0"/>
        <v>16</v>
      </c>
      <c r="B20" s="7" t="s">
        <v>96</v>
      </c>
      <c r="C20" s="48" t="s">
        <v>13</v>
      </c>
      <c r="D20" s="41">
        <v>7</v>
      </c>
      <c r="E20" s="41">
        <v>0</v>
      </c>
      <c r="F20" s="41">
        <f t="shared" si="1"/>
        <v>0</v>
      </c>
      <c r="G20" s="40"/>
    </row>
    <row r="21" spans="1:7" s="4" customFormat="1" ht="25.5" customHeight="1" x14ac:dyDescent="0.2">
      <c r="A21" s="18">
        <f t="shared" si="0"/>
        <v>17</v>
      </c>
      <c r="B21" s="7" t="s">
        <v>104</v>
      </c>
      <c r="C21" s="40" t="s">
        <v>28</v>
      </c>
      <c r="D21" s="41">
        <v>35</v>
      </c>
      <c r="E21" s="41">
        <v>0</v>
      </c>
      <c r="F21" s="41">
        <f t="shared" si="1"/>
        <v>0</v>
      </c>
      <c r="G21" s="40"/>
    </row>
    <row r="22" spans="1:7" s="4" customFormat="1" ht="28.5" customHeight="1" x14ac:dyDescent="0.2">
      <c r="A22" s="18">
        <f t="shared" si="0"/>
        <v>18</v>
      </c>
      <c r="B22" s="7" t="s">
        <v>105</v>
      </c>
      <c r="C22" s="40" t="s">
        <v>28</v>
      </c>
      <c r="D22" s="41">
        <v>35</v>
      </c>
      <c r="E22" s="41">
        <v>0</v>
      </c>
      <c r="F22" s="41">
        <f t="shared" si="1"/>
        <v>0</v>
      </c>
      <c r="G22" s="40"/>
    </row>
    <row r="23" spans="1:7" s="4" customFormat="1" ht="24.75" customHeight="1" x14ac:dyDescent="0.2">
      <c r="A23" s="18">
        <f t="shared" si="0"/>
        <v>19</v>
      </c>
      <c r="B23" s="31" t="s">
        <v>100</v>
      </c>
      <c r="C23" s="42" t="s">
        <v>13</v>
      </c>
      <c r="D23" s="46">
        <v>55</v>
      </c>
      <c r="E23" s="41">
        <v>0</v>
      </c>
      <c r="F23" s="41">
        <f t="shared" si="1"/>
        <v>0</v>
      </c>
      <c r="G23" s="34"/>
    </row>
    <row r="24" spans="1:7" s="4" customFormat="1" ht="29.25" customHeight="1" x14ac:dyDescent="0.2">
      <c r="A24" s="18">
        <f t="shared" si="0"/>
        <v>20</v>
      </c>
      <c r="B24" s="7" t="s">
        <v>99</v>
      </c>
      <c r="C24" s="40" t="s">
        <v>28</v>
      </c>
      <c r="D24" s="41">
        <v>55</v>
      </c>
      <c r="E24" s="41">
        <v>0</v>
      </c>
      <c r="F24" s="41">
        <f t="shared" si="1"/>
        <v>0</v>
      </c>
      <c r="G24" s="40"/>
    </row>
    <row r="25" spans="1:7" s="4" customFormat="1" ht="27" customHeight="1" x14ac:dyDescent="0.2">
      <c r="A25" s="18">
        <f t="shared" si="0"/>
        <v>21</v>
      </c>
      <c r="B25" s="7" t="s">
        <v>107</v>
      </c>
      <c r="C25" s="40" t="s">
        <v>28</v>
      </c>
      <c r="D25" s="41">
        <v>55</v>
      </c>
      <c r="E25" s="41">
        <v>0</v>
      </c>
      <c r="F25" s="41">
        <f t="shared" si="1"/>
        <v>0</v>
      </c>
      <c r="G25" s="40"/>
    </row>
    <row r="26" spans="1:7" s="4" customFormat="1" ht="27" customHeight="1" x14ac:dyDescent="0.2">
      <c r="A26" s="18">
        <f t="shared" si="0"/>
        <v>22</v>
      </c>
      <c r="B26" s="7" t="s">
        <v>108</v>
      </c>
      <c r="C26" s="40" t="s">
        <v>28</v>
      </c>
      <c r="D26" s="41">
        <v>55</v>
      </c>
      <c r="E26" s="41">
        <v>0</v>
      </c>
      <c r="F26" s="41">
        <f t="shared" si="1"/>
        <v>0</v>
      </c>
      <c r="G26" s="40"/>
    </row>
    <row r="27" spans="1:7" s="4" customFormat="1" ht="24" customHeight="1" x14ac:dyDescent="0.2">
      <c r="A27" s="18">
        <f t="shared" si="0"/>
        <v>23</v>
      </c>
      <c r="B27" s="7" t="s">
        <v>109</v>
      </c>
      <c r="C27" s="40" t="s">
        <v>28</v>
      </c>
      <c r="D27" s="41">
        <v>55</v>
      </c>
      <c r="E27" s="41">
        <v>0</v>
      </c>
      <c r="F27" s="41">
        <f t="shared" si="1"/>
        <v>0</v>
      </c>
      <c r="G27" s="40"/>
    </row>
    <row r="28" spans="1:7" s="4" customFormat="1" ht="24" customHeight="1" x14ac:dyDescent="0.2">
      <c r="A28" s="18">
        <f t="shared" si="0"/>
        <v>24</v>
      </c>
      <c r="B28" s="7" t="s">
        <v>110</v>
      </c>
      <c r="C28" s="40" t="s">
        <v>28</v>
      </c>
      <c r="D28" s="41">
        <f>4*55</f>
        <v>220</v>
      </c>
      <c r="E28" s="41">
        <v>0</v>
      </c>
      <c r="F28" s="41">
        <f t="shared" si="1"/>
        <v>0</v>
      </c>
      <c r="G28" s="40"/>
    </row>
    <row r="29" spans="1:7" s="4" customFormat="1" ht="18.75" customHeight="1" x14ac:dyDescent="0.2">
      <c r="A29" s="18">
        <f t="shared" si="0"/>
        <v>25</v>
      </c>
      <c r="B29" s="7" t="s">
        <v>111</v>
      </c>
      <c r="C29" s="40" t="s">
        <v>28</v>
      </c>
      <c r="D29" s="41">
        <v>55</v>
      </c>
      <c r="E29" s="41">
        <v>0</v>
      </c>
      <c r="F29" s="41">
        <f t="shared" si="1"/>
        <v>0</v>
      </c>
      <c r="G29" s="40"/>
    </row>
    <row r="30" spans="1:7" s="4" customFormat="1" ht="24.75" customHeight="1" x14ac:dyDescent="0.2">
      <c r="A30" s="18">
        <f t="shared" si="0"/>
        <v>26</v>
      </c>
      <c r="B30" s="31" t="s">
        <v>106</v>
      </c>
      <c r="C30" s="42" t="s">
        <v>13</v>
      </c>
      <c r="D30" s="46">
        <v>56</v>
      </c>
      <c r="E30" s="41">
        <v>0</v>
      </c>
      <c r="F30" s="41">
        <f t="shared" si="1"/>
        <v>0</v>
      </c>
      <c r="G30" s="42"/>
    </row>
    <row r="31" spans="1:7" s="4" customFormat="1" ht="22.5" customHeight="1" x14ac:dyDescent="0.2">
      <c r="A31" s="18">
        <f t="shared" si="0"/>
        <v>27</v>
      </c>
      <c r="B31" s="7" t="s">
        <v>95</v>
      </c>
      <c r="C31" s="40" t="s">
        <v>28</v>
      </c>
      <c r="D31" s="41">
        <v>56</v>
      </c>
      <c r="E31" s="41">
        <v>0</v>
      </c>
      <c r="F31" s="41">
        <f t="shared" si="1"/>
        <v>0</v>
      </c>
      <c r="G31" s="40"/>
    </row>
    <row r="32" spans="1:7" s="4" customFormat="1" ht="25.5" customHeight="1" x14ac:dyDescent="0.2">
      <c r="A32" s="18">
        <f t="shared" si="0"/>
        <v>28</v>
      </c>
      <c r="B32" s="7" t="s">
        <v>112</v>
      </c>
      <c r="C32" s="40" t="s">
        <v>28</v>
      </c>
      <c r="D32" s="41">
        <v>56</v>
      </c>
      <c r="E32" s="41">
        <v>0</v>
      </c>
      <c r="F32" s="41">
        <f t="shared" si="1"/>
        <v>0</v>
      </c>
      <c r="G32" s="40"/>
    </row>
    <row r="33" spans="1:7" s="4" customFormat="1" ht="25.5" customHeight="1" x14ac:dyDescent="0.2">
      <c r="A33" s="18">
        <f t="shared" si="0"/>
        <v>29</v>
      </c>
      <c r="B33" s="7" t="s">
        <v>108</v>
      </c>
      <c r="C33" s="40" t="s">
        <v>28</v>
      </c>
      <c r="D33" s="41">
        <v>56</v>
      </c>
      <c r="E33" s="41">
        <v>0</v>
      </c>
      <c r="F33" s="41">
        <f t="shared" si="1"/>
        <v>0</v>
      </c>
      <c r="G33" s="40"/>
    </row>
    <row r="34" spans="1:7" s="4" customFormat="1" ht="35.25" customHeight="1" x14ac:dyDescent="0.2">
      <c r="A34" s="18">
        <f t="shared" si="0"/>
        <v>30</v>
      </c>
      <c r="B34" s="7" t="s">
        <v>109</v>
      </c>
      <c r="C34" s="40" t="s">
        <v>28</v>
      </c>
      <c r="D34" s="41">
        <v>56</v>
      </c>
      <c r="E34" s="41">
        <v>0</v>
      </c>
      <c r="F34" s="41">
        <f t="shared" si="1"/>
        <v>0</v>
      </c>
      <c r="G34" s="40"/>
    </row>
    <row r="35" spans="1:7" s="4" customFormat="1" ht="35.25" customHeight="1" x14ac:dyDescent="0.2">
      <c r="A35" s="18">
        <f t="shared" si="0"/>
        <v>31</v>
      </c>
      <c r="B35" s="7" t="s">
        <v>113</v>
      </c>
      <c r="C35" s="40" t="s">
        <v>28</v>
      </c>
      <c r="D35" s="41">
        <f>5*56</f>
        <v>280</v>
      </c>
      <c r="E35" s="41">
        <v>0</v>
      </c>
      <c r="F35" s="41">
        <f t="shared" si="1"/>
        <v>0</v>
      </c>
      <c r="G35" s="40"/>
    </row>
    <row r="36" spans="1:7" s="4" customFormat="1" ht="24" customHeight="1" x14ac:dyDescent="0.2">
      <c r="A36" s="18">
        <f t="shared" si="0"/>
        <v>32</v>
      </c>
      <c r="B36" s="7" t="s">
        <v>111</v>
      </c>
      <c r="C36" s="40" t="s">
        <v>28</v>
      </c>
      <c r="D36" s="41">
        <v>56</v>
      </c>
      <c r="E36" s="41">
        <v>0</v>
      </c>
      <c r="F36" s="41">
        <f t="shared" si="1"/>
        <v>0</v>
      </c>
      <c r="G36" s="40"/>
    </row>
    <row r="37" spans="1:7" s="4" customFormat="1" ht="30.75" customHeight="1" x14ac:dyDescent="0.2">
      <c r="A37" s="18">
        <f t="shared" si="0"/>
        <v>33</v>
      </c>
      <c r="B37" s="31" t="s">
        <v>114</v>
      </c>
      <c r="C37" s="42" t="s">
        <v>13</v>
      </c>
      <c r="D37" s="46">
        <v>1</v>
      </c>
      <c r="E37" s="41">
        <v>0</v>
      </c>
      <c r="F37" s="41">
        <f t="shared" si="1"/>
        <v>0</v>
      </c>
      <c r="G37" s="42"/>
    </row>
    <row r="38" spans="1:7" s="4" customFormat="1" ht="30.75" customHeight="1" x14ac:dyDescent="0.2">
      <c r="A38" s="18">
        <f t="shared" si="0"/>
        <v>34</v>
      </c>
      <c r="B38" s="19" t="s">
        <v>24</v>
      </c>
      <c r="C38" s="40" t="s">
        <v>28</v>
      </c>
      <c r="D38" s="41">
        <v>1</v>
      </c>
      <c r="E38" s="41">
        <v>0</v>
      </c>
      <c r="F38" s="41">
        <f t="shared" si="1"/>
        <v>0</v>
      </c>
      <c r="G38" s="40"/>
    </row>
    <row r="39" spans="1:7" s="4" customFormat="1" ht="24" customHeight="1" x14ac:dyDescent="0.2">
      <c r="A39" s="18">
        <f t="shared" si="0"/>
        <v>35</v>
      </c>
      <c r="B39" s="53" t="s">
        <v>115</v>
      </c>
      <c r="C39" s="54" t="s">
        <v>13</v>
      </c>
      <c r="D39" s="46">
        <v>1</v>
      </c>
      <c r="E39" s="41">
        <v>0</v>
      </c>
      <c r="F39" s="41">
        <f t="shared" si="1"/>
        <v>0</v>
      </c>
      <c r="G39" s="42"/>
    </row>
    <row r="40" spans="1:7" s="4" customFormat="1" ht="24" customHeight="1" x14ac:dyDescent="0.2">
      <c r="A40" s="18">
        <f t="shared" si="0"/>
        <v>36</v>
      </c>
      <c r="B40" s="52" t="s">
        <v>24</v>
      </c>
      <c r="C40" s="40" t="s">
        <v>28</v>
      </c>
      <c r="D40" s="41">
        <v>1</v>
      </c>
      <c r="E40" s="41">
        <v>0</v>
      </c>
      <c r="F40" s="41">
        <f t="shared" si="1"/>
        <v>0</v>
      </c>
      <c r="G40" s="40"/>
    </row>
    <row r="41" spans="1:7" s="4" customFormat="1" ht="35.25" customHeight="1" x14ac:dyDescent="0.2">
      <c r="A41" s="18">
        <f t="shared" si="0"/>
        <v>37</v>
      </c>
      <c r="B41" s="36" t="s">
        <v>120</v>
      </c>
      <c r="C41" s="42" t="s">
        <v>13</v>
      </c>
      <c r="D41" s="46">
        <v>1</v>
      </c>
      <c r="E41" s="41">
        <v>0</v>
      </c>
      <c r="F41" s="41">
        <f t="shared" si="1"/>
        <v>0</v>
      </c>
      <c r="G41" s="42"/>
    </row>
    <row r="42" spans="1:7" s="4" customFormat="1" ht="14.25" customHeight="1" x14ac:dyDescent="0.2">
      <c r="A42" s="18">
        <f t="shared" si="0"/>
        <v>38</v>
      </c>
      <c r="B42" s="9" t="s">
        <v>116</v>
      </c>
      <c r="C42" s="40" t="s">
        <v>28</v>
      </c>
      <c r="D42" s="41">
        <v>1</v>
      </c>
      <c r="E42" s="41">
        <v>0</v>
      </c>
      <c r="F42" s="41">
        <f t="shared" si="1"/>
        <v>0</v>
      </c>
      <c r="G42" s="40"/>
    </row>
    <row r="43" spans="1:7" s="4" customFormat="1" ht="18" customHeight="1" x14ac:dyDescent="0.2">
      <c r="A43" s="18">
        <f t="shared" si="0"/>
        <v>39</v>
      </c>
      <c r="B43" s="9" t="s">
        <v>117</v>
      </c>
      <c r="C43" s="40" t="s">
        <v>28</v>
      </c>
      <c r="D43" s="41">
        <v>2</v>
      </c>
      <c r="E43" s="41">
        <v>0</v>
      </c>
      <c r="F43" s="41">
        <f t="shared" si="1"/>
        <v>0</v>
      </c>
      <c r="G43" s="40"/>
    </row>
    <row r="44" spans="1:7" s="4" customFormat="1" ht="18" customHeight="1" x14ac:dyDescent="0.2">
      <c r="A44" s="18">
        <f t="shared" si="0"/>
        <v>40</v>
      </c>
      <c r="B44" s="9" t="s">
        <v>118</v>
      </c>
      <c r="C44" s="40" t="s">
        <v>28</v>
      </c>
      <c r="D44" s="41">
        <v>1</v>
      </c>
      <c r="E44" s="41">
        <v>0</v>
      </c>
      <c r="F44" s="41">
        <f t="shared" si="1"/>
        <v>0</v>
      </c>
      <c r="G44" s="40"/>
    </row>
    <row r="45" spans="1:7" s="4" customFormat="1" ht="15.75" customHeight="1" x14ac:dyDescent="0.2">
      <c r="A45" s="18">
        <f t="shared" si="0"/>
        <v>41</v>
      </c>
      <c r="B45" s="9" t="s">
        <v>119</v>
      </c>
      <c r="C45" s="40" t="s">
        <v>28</v>
      </c>
      <c r="D45" s="41">
        <v>1</v>
      </c>
      <c r="E45" s="41">
        <v>0</v>
      </c>
      <c r="F45" s="41">
        <f t="shared" si="1"/>
        <v>0</v>
      </c>
      <c r="G45" s="40"/>
    </row>
    <row r="46" spans="1:7" s="4" customFormat="1" ht="23.25" customHeight="1" x14ac:dyDescent="0.2">
      <c r="A46" s="18">
        <f t="shared" si="0"/>
        <v>42</v>
      </c>
      <c r="B46" s="36" t="s">
        <v>130</v>
      </c>
      <c r="C46" s="42" t="s">
        <v>13</v>
      </c>
      <c r="D46" s="46">
        <v>1</v>
      </c>
      <c r="E46" s="41">
        <v>0</v>
      </c>
      <c r="F46" s="41">
        <f t="shared" si="1"/>
        <v>0</v>
      </c>
      <c r="G46" s="42"/>
    </row>
    <row r="47" spans="1:7" s="4" customFormat="1" ht="15.75" customHeight="1" x14ac:dyDescent="0.2">
      <c r="A47" s="18">
        <f t="shared" si="0"/>
        <v>43</v>
      </c>
      <c r="B47" s="9" t="s">
        <v>121</v>
      </c>
      <c r="C47" s="40" t="s">
        <v>28</v>
      </c>
      <c r="D47" s="41">
        <v>1</v>
      </c>
      <c r="E47" s="41">
        <v>0</v>
      </c>
      <c r="F47" s="41">
        <f t="shared" si="1"/>
        <v>0</v>
      </c>
      <c r="G47" s="40"/>
    </row>
    <row r="48" spans="1:7" s="4" customFormat="1" ht="13.5" customHeight="1" x14ac:dyDescent="0.2">
      <c r="A48" s="18">
        <f t="shared" si="0"/>
        <v>44</v>
      </c>
      <c r="B48" s="9" t="s">
        <v>122</v>
      </c>
      <c r="C48" s="40" t="s">
        <v>28</v>
      </c>
      <c r="D48" s="41">
        <v>3</v>
      </c>
      <c r="E48" s="41">
        <v>0</v>
      </c>
      <c r="F48" s="41">
        <f t="shared" si="1"/>
        <v>0</v>
      </c>
      <c r="G48" s="40"/>
    </row>
    <row r="49" spans="1:7" s="4" customFormat="1" ht="16.5" customHeight="1" x14ac:dyDescent="0.2">
      <c r="A49" s="18">
        <f t="shared" si="0"/>
        <v>45</v>
      </c>
      <c r="B49" s="9" t="s">
        <v>123</v>
      </c>
      <c r="C49" s="40" t="s">
        <v>28</v>
      </c>
      <c r="D49" s="41">
        <v>3</v>
      </c>
      <c r="E49" s="41">
        <v>0</v>
      </c>
      <c r="F49" s="41">
        <f t="shared" si="1"/>
        <v>0</v>
      </c>
      <c r="G49" s="40"/>
    </row>
    <row r="50" spans="1:7" s="4" customFormat="1" ht="17.25" customHeight="1" x14ac:dyDescent="0.2">
      <c r="A50" s="18">
        <f t="shared" si="0"/>
        <v>46</v>
      </c>
      <c r="B50" s="9" t="s">
        <v>124</v>
      </c>
      <c r="C50" s="40" t="s">
        <v>28</v>
      </c>
      <c r="D50" s="41">
        <v>2</v>
      </c>
      <c r="E50" s="41">
        <v>0</v>
      </c>
      <c r="F50" s="41">
        <f t="shared" si="1"/>
        <v>0</v>
      </c>
      <c r="G50" s="40"/>
    </row>
    <row r="51" spans="1:7" s="4" customFormat="1" ht="18.75" customHeight="1" x14ac:dyDescent="0.2">
      <c r="A51" s="18">
        <f t="shared" si="0"/>
        <v>47</v>
      </c>
      <c r="B51" s="9" t="s">
        <v>125</v>
      </c>
      <c r="C51" s="40" t="s">
        <v>28</v>
      </c>
      <c r="D51" s="41">
        <v>2</v>
      </c>
      <c r="E51" s="41">
        <v>0</v>
      </c>
      <c r="F51" s="41">
        <f t="shared" si="1"/>
        <v>0</v>
      </c>
      <c r="G51" s="40"/>
    </row>
    <row r="52" spans="1:7" s="4" customFormat="1" ht="14.25" customHeight="1" x14ac:dyDescent="0.2">
      <c r="A52" s="18">
        <f t="shared" si="0"/>
        <v>48</v>
      </c>
      <c r="B52" s="9" t="s">
        <v>126</v>
      </c>
      <c r="C52" s="40" t="s">
        <v>28</v>
      </c>
      <c r="D52" s="41">
        <v>1</v>
      </c>
      <c r="E52" s="41">
        <v>0</v>
      </c>
      <c r="F52" s="41">
        <f t="shared" si="1"/>
        <v>0</v>
      </c>
      <c r="G52" s="40"/>
    </row>
    <row r="53" spans="1:7" s="4" customFormat="1" ht="18" customHeight="1" x14ac:dyDescent="0.2">
      <c r="A53" s="18">
        <f t="shared" si="0"/>
        <v>49</v>
      </c>
      <c r="B53" s="9" t="s">
        <v>127</v>
      </c>
      <c r="C53" s="40" t="s">
        <v>28</v>
      </c>
      <c r="D53" s="41">
        <v>5</v>
      </c>
      <c r="E53" s="41">
        <v>0</v>
      </c>
      <c r="F53" s="41">
        <f t="shared" si="1"/>
        <v>0</v>
      </c>
      <c r="G53" s="40"/>
    </row>
    <row r="54" spans="1:7" s="4" customFormat="1" ht="15" customHeight="1" x14ac:dyDescent="0.2">
      <c r="A54" s="18">
        <f t="shared" si="0"/>
        <v>50</v>
      </c>
      <c r="B54" s="9" t="s">
        <v>128</v>
      </c>
      <c r="C54" s="40" t="s">
        <v>28</v>
      </c>
      <c r="D54" s="41">
        <v>1</v>
      </c>
      <c r="E54" s="41">
        <v>0</v>
      </c>
      <c r="F54" s="41">
        <f t="shared" si="1"/>
        <v>0</v>
      </c>
      <c r="G54" s="40"/>
    </row>
    <row r="55" spans="1:7" s="4" customFormat="1" ht="16.5" customHeight="1" x14ac:dyDescent="0.2">
      <c r="A55" s="18">
        <f t="shared" si="0"/>
        <v>51</v>
      </c>
      <c r="B55" s="55" t="s">
        <v>129</v>
      </c>
      <c r="C55" s="40" t="s">
        <v>28</v>
      </c>
      <c r="D55" s="41">
        <v>1</v>
      </c>
      <c r="E55" s="41">
        <v>0</v>
      </c>
      <c r="F55" s="41">
        <f t="shared" si="1"/>
        <v>0</v>
      </c>
      <c r="G55" s="40"/>
    </row>
    <row r="56" spans="1:7" s="4" customFormat="1" ht="26.25" customHeight="1" x14ac:dyDescent="0.2">
      <c r="A56" s="18">
        <f t="shared" si="0"/>
        <v>52</v>
      </c>
      <c r="B56" s="53" t="s">
        <v>131</v>
      </c>
      <c r="C56" s="54" t="s">
        <v>13</v>
      </c>
      <c r="D56" s="46">
        <v>1</v>
      </c>
      <c r="E56" s="41">
        <v>0</v>
      </c>
      <c r="F56" s="41">
        <f t="shared" si="1"/>
        <v>0</v>
      </c>
      <c r="G56" s="34"/>
    </row>
    <row r="57" spans="1:7" s="4" customFormat="1" ht="18.75" customHeight="1" x14ac:dyDescent="0.2">
      <c r="A57" s="18">
        <f t="shared" si="0"/>
        <v>53</v>
      </c>
      <c r="B57" s="56" t="s">
        <v>25</v>
      </c>
      <c r="C57" s="40" t="s">
        <v>28</v>
      </c>
      <c r="D57" s="41">
        <v>1</v>
      </c>
      <c r="E57" s="41">
        <v>0</v>
      </c>
      <c r="F57" s="41">
        <f t="shared" si="1"/>
        <v>0</v>
      </c>
      <c r="G57" s="8"/>
    </row>
    <row r="58" spans="1:7" s="4" customFormat="1" ht="24" customHeight="1" x14ac:dyDescent="0.2">
      <c r="A58" s="18">
        <f t="shared" si="0"/>
        <v>54</v>
      </c>
      <c r="B58" s="53" t="s">
        <v>132</v>
      </c>
      <c r="C58" s="54" t="s">
        <v>13</v>
      </c>
      <c r="D58" s="46">
        <v>1</v>
      </c>
      <c r="E58" s="41">
        <v>0</v>
      </c>
      <c r="F58" s="41">
        <f t="shared" si="1"/>
        <v>0</v>
      </c>
      <c r="G58" s="34"/>
    </row>
    <row r="59" spans="1:7" s="4" customFormat="1" ht="24" customHeight="1" x14ac:dyDescent="0.2">
      <c r="A59" s="18">
        <f t="shared" si="0"/>
        <v>55</v>
      </c>
      <c r="B59" s="52" t="s">
        <v>26</v>
      </c>
      <c r="C59" s="40" t="s">
        <v>28</v>
      </c>
      <c r="D59" s="41">
        <v>1</v>
      </c>
      <c r="E59" s="41">
        <v>0</v>
      </c>
      <c r="F59" s="41">
        <f t="shared" si="1"/>
        <v>0</v>
      </c>
      <c r="G59" s="8"/>
    </row>
    <row r="60" spans="1:7" s="4" customFormat="1" ht="18.75" customHeight="1" x14ac:dyDescent="0.2">
      <c r="A60" s="18">
        <f t="shared" si="0"/>
        <v>56</v>
      </c>
      <c r="B60" s="36" t="s">
        <v>136</v>
      </c>
      <c r="C60" s="42" t="s">
        <v>13</v>
      </c>
      <c r="D60" s="46">
        <v>1</v>
      </c>
      <c r="E60" s="41">
        <v>0</v>
      </c>
      <c r="F60" s="41">
        <f t="shared" si="1"/>
        <v>0</v>
      </c>
      <c r="G60" s="34"/>
    </row>
    <row r="61" spans="1:7" s="4" customFormat="1" ht="18.75" customHeight="1" x14ac:dyDescent="0.2">
      <c r="A61" s="18">
        <f t="shared" si="0"/>
        <v>57</v>
      </c>
      <c r="B61" s="9" t="s">
        <v>133</v>
      </c>
      <c r="C61" s="40" t="s">
        <v>28</v>
      </c>
      <c r="D61" s="41">
        <v>1</v>
      </c>
      <c r="E61" s="41">
        <v>0</v>
      </c>
      <c r="F61" s="41">
        <f t="shared" si="1"/>
        <v>0</v>
      </c>
      <c r="G61" s="8"/>
    </row>
    <row r="62" spans="1:7" s="4" customFormat="1" ht="18.75" customHeight="1" x14ac:dyDescent="0.2">
      <c r="A62" s="18">
        <f t="shared" si="0"/>
        <v>58</v>
      </c>
      <c r="B62" s="9" t="s">
        <v>134</v>
      </c>
      <c r="C62" s="40" t="s">
        <v>28</v>
      </c>
      <c r="D62" s="41">
        <v>1</v>
      </c>
      <c r="E62" s="41">
        <v>0</v>
      </c>
      <c r="F62" s="41">
        <f t="shared" si="1"/>
        <v>0</v>
      </c>
      <c r="G62" s="8"/>
    </row>
    <row r="63" spans="1:7" s="4" customFormat="1" ht="17.25" customHeight="1" x14ac:dyDescent="0.2">
      <c r="A63" s="18">
        <f t="shared" si="0"/>
        <v>59</v>
      </c>
      <c r="B63" s="9" t="s">
        <v>135</v>
      </c>
      <c r="C63" s="40" t="s">
        <v>28</v>
      </c>
      <c r="D63" s="41">
        <v>3</v>
      </c>
      <c r="E63" s="41">
        <v>0</v>
      </c>
      <c r="F63" s="41">
        <f t="shared" si="1"/>
        <v>0</v>
      </c>
      <c r="G63" s="8"/>
    </row>
    <row r="64" spans="1:7" s="4" customFormat="1" x14ac:dyDescent="0.2">
      <c r="A64" s="18">
        <f t="shared" si="0"/>
        <v>60</v>
      </c>
      <c r="B64" s="35" t="s">
        <v>27</v>
      </c>
      <c r="C64" s="32"/>
      <c r="D64" s="33"/>
      <c r="E64" s="41">
        <v>0</v>
      </c>
      <c r="F64" s="41">
        <f t="shared" si="1"/>
        <v>0</v>
      </c>
      <c r="G64" s="34"/>
    </row>
    <row r="65" spans="1:7" s="4" customFormat="1" ht="22.5" x14ac:dyDescent="0.2">
      <c r="A65" s="18">
        <f t="shared" si="0"/>
        <v>61</v>
      </c>
      <c r="B65" s="10" t="s">
        <v>30</v>
      </c>
      <c r="C65" s="11" t="s">
        <v>28</v>
      </c>
      <c r="D65" s="12">
        <v>8</v>
      </c>
      <c r="E65" s="41">
        <v>0</v>
      </c>
      <c r="F65" s="41">
        <f t="shared" si="1"/>
        <v>0</v>
      </c>
      <c r="G65" s="8"/>
    </row>
    <row r="66" spans="1:7" s="4" customFormat="1" ht="22.5" x14ac:dyDescent="0.2">
      <c r="A66" s="18">
        <f t="shared" si="0"/>
        <v>62</v>
      </c>
      <c r="B66" s="10" t="s">
        <v>137</v>
      </c>
      <c r="C66" s="11" t="s">
        <v>28</v>
      </c>
      <c r="D66" s="12">
        <v>9</v>
      </c>
      <c r="E66" s="41">
        <v>0</v>
      </c>
      <c r="F66" s="41">
        <f t="shared" si="1"/>
        <v>0</v>
      </c>
      <c r="G66" s="8"/>
    </row>
    <row r="67" spans="1:7" s="4" customFormat="1" ht="16.5" customHeight="1" x14ac:dyDescent="0.2">
      <c r="A67" s="18">
        <f t="shared" si="0"/>
        <v>63</v>
      </c>
      <c r="B67" s="57" t="s">
        <v>31</v>
      </c>
      <c r="C67" s="58" t="s">
        <v>28</v>
      </c>
      <c r="D67" s="59">
        <v>2</v>
      </c>
      <c r="E67" s="41">
        <v>0</v>
      </c>
      <c r="F67" s="41">
        <f t="shared" si="1"/>
        <v>0</v>
      </c>
      <c r="G67" s="34"/>
    </row>
    <row r="68" spans="1:7" s="4" customFormat="1" ht="16.5" customHeight="1" x14ac:dyDescent="0.2">
      <c r="A68" s="18">
        <f t="shared" si="0"/>
        <v>64</v>
      </c>
      <c r="B68" s="10" t="s">
        <v>138</v>
      </c>
      <c r="C68" s="11" t="s">
        <v>28</v>
      </c>
      <c r="D68" s="12">
        <v>2</v>
      </c>
      <c r="E68" s="41">
        <v>0</v>
      </c>
      <c r="F68" s="41">
        <f t="shared" si="1"/>
        <v>0</v>
      </c>
      <c r="G68" s="8"/>
    </row>
    <row r="69" spans="1:7" s="4" customFormat="1" x14ac:dyDescent="0.2">
      <c r="A69" s="18">
        <f t="shared" si="0"/>
        <v>65</v>
      </c>
      <c r="B69" s="57" t="s">
        <v>32</v>
      </c>
      <c r="C69" s="58" t="s">
        <v>28</v>
      </c>
      <c r="D69" s="59">
        <v>1</v>
      </c>
      <c r="E69" s="41">
        <v>0</v>
      </c>
      <c r="F69" s="41">
        <f t="shared" si="1"/>
        <v>0</v>
      </c>
      <c r="G69" s="34"/>
    </row>
    <row r="70" spans="1:7" s="4" customFormat="1" x14ac:dyDescent="0.2">
      <c r="A70" s="18">
        <f t="shared" si="0"/>
        <v>66</v>
      </c>
      <c r="B70" s="10" t="s">
        <v>139</v>
      </c>
      <c r="C70" s="11" t="s">
        <v>28</v>
      </c>
      <c r="D70" s="12">
        <v>1</v>
      </c>
      <c r="E70" s="41">
        <v>0</v>
      </c>
      <c r="F70" s="41">
        <f t="shared" si="1"/>
        <v>0</v>
      </c>
      <c r="G70" s="8"/>
    </row>
    <row r="71" spans="1:7" s="4" customFormat="1" x14ac:dyDescent="0.2">
      <c r="A71" s="18">
        <f t="shared" ref="A71:A134" si="2">A70+1</f>
        <v>67</v>
      </c>
      <c r="B71" s="57" t="s">
        <v>33</v>
      </c>
      <c r="C71" s="58" t="s">
        <v>28</v>
      </c>
      <c r="D71" s="59">
        <v>12</v>
      </c>
      <c r="E71" s="41">
        <v>0</v>
      </c>
      <c r="F71" s="41">
        <f t="shared" si="1"/>
        <v>0</v>
      </c>
      <c r="G71" s="34"/>
    </row>
    <row r="72" spans="1:7" s="4" customFormat="1" x14ac:dyDescent="0.2">
      <c r="A72" s="18">
        <f t="shared" si="2"/>
        <v>68</v>
      </c>
      <c r="B72" s="10" t="s">
        <v>140</v>
      </c>
      <c r="C72" s="11" t="s">
        <v>28</v>
      </c>
      <c r="D72" s="12">
        <v>12</v>
      </c>
      <c r="E72" s="41">
        <v>0</v>
      </c>
      <c r="F72" s="41">
        <f t="shared" si="1"/>
        <v>0</v>
      </c>
      <c r="G72" s="8"/>
    </row>
    <row r="73" spans="1:7" s="4" customFormat="1" x14ac:dyDescent="0.2">
      <c r="A73" s="18">
        <f t="shared" si="2"/>
        <v>69</v>
      </c>
      <c r="B73" s="57" t="s">
        <v>34</v>
      </c>
      <c r="C73" s="58" t="s">
        <v>28</v>
      </c>
      <c r="D73" s="59">
        <v>2</v>
      </c>
      <c r="E73" s="41">
        <v>0</v>
      </c>
      <c r="F73" s="41">
        <f t="shared" si="1"/>
        <v>0</v>
      </c>
      <c r="G73" s="34"/>
    </row>
    <row r="74" spans="1:7" s="4" customFormat="1" x14ac:dyDescent="0.2">
      <c r="A74" s="18">
        <f t="shared" si="2"/>
        <v>70</v>
      </c>
      <c r="B74" s="60" t="s">
        <v>141</v>
      </c>
      <c r="C74" s="11" t="s">
        <v>28</v>
      </c>
      <c r="D74" s="12">
        <v>2</v>
      </c>
      <c r="E74" s="41">
        <v>0</v>
      </c>
      <c r="F74" s="41">
        <f t="shared" si="1"/>
        <v>0</v>
      </c>
      <c r="G74" s="8"/>
    </row>
    <row r="75" spans="1:7" s="4" customFormat="1" x14ac:dyDescent="0.2">
      <c r="A75" s="18">
        <f t="shared" si="2"/>
        <v>71</v>
      </c>
      <c r="B75" s="57" t="s">
        <v>142</v>
      </c>
      <c r="C75" s="58" t="s">
        <v>28</v>
      </c>
      <c r="D75" s="59">
        <v>1480</v>
      </c>
      <c r="E75" s="41">
        <v>0</v>
      </c>
      <c r="F75" s="41">
        <f t="shared" si="1"/>
        <v>0</v>
      </c>
      <c r="G75" s="34"/>
    </row>
    <row r="76" spans="1:7" s="4" customFormat="1" x14ac:dyDescent="0.2">
      <c r="A76" s="18">
        <f t="shared" si="2"/>
        <v>72</v>
      </c>
      <c r="B76" s="10" t="s">
        <v>143</v>
      </c>
      <c r="C76" s="11" t="s">
        <v>28</v>
      </c>
      <c r="D76" s="12">
        <v>1480</v>
      </c>
      <c r="E76" s="41">
        <v>0</v>
      </c>
      <c r="F76" s="41">
        <f t="shared" si="1"/>
        <v>0</v>
      </c>
      <c r="G76" s="8"/>
    </row>
    <row r="77" spans="1:7" s="4" customFormat="1" x14ac:dyDescent="0.2">
      <c r="A77" s="18">
        <f t="shared" si="2"/>
        <v>73</v>
      </c>
      <c r="B77" s="57" t="s">
        <v>144</v>
      </c>
      <c r="C77" s="58" t="s">
        <v>28</v>
      </c>
      <c r="D77" s="59">
        <v>850</v>
      </c>
      <c r="E77" s="41">
        <v>0</v>
      </c>
      <c r="F77" s="41">
        <f t="shared" si="1"/>
        <v>0</v>
      </c>
      <c r="G77" s="34"/>
    </row>
    <row r="78" spans="1:7" s="4" customFormat="1" x14ac:dyDescent="0.2">
      <c r="A78" s="18">
        <f t="shared" si="2"/>
        <v>74</v>
      </c>
      <c r="B78" s="10" t="s">
        <v>145</v>
      </c>
      <c r="C78" s="11" t="s">
        <v>28</v>
      </c>
      <c r="D78" s="12">
        <v>851</v>
      </c>
      <c r="E78" s="41">
        <v>0</v>
      </c>
      <c r="F78" s="41">
        <f t="shared" si="1"/>
        <v>0</v>
      </c>
      <c r="G78" s="8"/>
    </row>
    <row r="79" spans="1:7" s="4" customFormat="1" x14ac:dyDescent="0.2">
      <c r="A79" s="18">
        <f t="shared" si="2"/>
        <v>75</v>
      </c>
      <c r="B79" s="57" t="s">
        <v>146</v>
      </c>
      <c r="C79" s="58" t="s">
        <v>28</v>
      </c>
      <c r="D79" s="59">
        <v>50</v>
      </c>
      <c r="E79" s="41">
        <v>0</v>
      </c>
      <c r="F79" s="41">
        <f t="shared" si="1"/>
        <v>0</v>
      </c>
      <c r="G79" s="61"/>
    </row>
    <row r="80" spans="1:7" s="4" customFormat="1" x14ac:dyDescent="0.2">
      <c r="A80" s="18">
        <f t="shared" si="2"/>
        <v>76</v>
      </c>
      <c r="B80" s="60" t="s">
        <v>147</v>
      </c>
      <c r="C80" s="15" t="s">
        <v>28</v>
      </c>
      <c r="D80" s="63">
        <v>50</v>
      </c>
      <c r="E80" s="41">
        <v>0</v>
      </c>
      <c r="F80" s="41">
        <f t="shared" si="1"/>
        <v>0</v>
      </c>
      <c r="G80" s="23"/>
    </row>
    <row r="81" spans="1:7" s="4" customFormat="1" ht="24.75" customHeight="1" x14ac:dyDescent="0.2">
      <c r="A81" s="18">
        <f t="shared" si="2"/>
        <v>77</v>
      </c>
      <c r="B81" s="36" t="s">
        <v>148</v>
      </c>
      <c r="C81" s="42" t="s">
        <v>28</v>
      </c>
      <c r="D81" s="46">
        <v>5</v>
      </c>
      <c r="E81" s="41">
        <v>0</v>
      </c>
      <c r="F81" s="41">
        <f t="shared" si="1"/>
        <v>0</v>
      </c>
      <c r="G81" s="34"/>
    </row>
    <row r="82" spans="1:7" s="4" customFormat="1" ht="17.25" customHeight="1" x14ac:dyDescent="0.2">
      <c r="A82" s="18">
        <f t="shared" si="2"/>
        <v>78</v>
      </c>
      <c r="B82" s="9" t="s">
        <v>29</v>
      </c>
      <c r="C82" s="40" t="s">
        <v>28</v>
      </c>
      <c r="D82" s="41">
        <v>6</v>
      </c>
      <c r="E82" s="41">
        <v>0</v>
      </c>
      <c r="F82" s="41">
        <f t="shared" si="1"/>
        <v>0</v>
      </c>
      <c r="G82" s="8"/>
    </row>
    <row r="83" spans="1:7" s="4" customFormat="1" x14ac:dyDescent="0.2">
      <c r="A83" s="18">
        <f t="shared" si="2"/>
        <v>79</v>
      </c>
      <c r="B83" s="66" t="s">
        <v>35</v>
      </c>
      <c r="C83" s="44"/>
      <c r="D83" s="45"/>
      <c r="E83" s="41">
        <v>0</v>
      </c>
      <c r="F83" s="41">
        <f t="shared" si="1"/>
        <v>0</v>
      </c>
      <c r="G83" s="39"/>
    </row>
    <row r="84" spans="1:7" s="4" customFormat="1" ht="21.75" customHeight="1" x14ac:dyDescent="0.2">
      <c r="A84" s="18">
        <f t="shared" si="2"/>
        <v>80</v>
      </c>
      <c r="B84" s="57" t="s">
        <v>152</v>
      </c>
      <c r="C84" s="71" t="s">
        <v>28</v>
      </c>
      <c r="D84" s="72">
        <f>SUM(D85:D89)</f>
        <v>163</v>
      </c>
      <c r="E84" s="41">
        <v>0</v>
      </c>
      <c r="F84" s="41">
        <f t="shared" si="1"/>
        <v>0</v>
      </c>
      <c r="G84" s="73" t="s">
        <v>57</v>
      </c>
    </row>
    <row r="85" spans="1:7" s="4" customFormat="1" x14ac:dyDescent="0.2">
      <c r="A85" s="18">
        <f t="shared" si="2"/>
        <v>81</v>
      </c>
      <c r="B85" s="10" t="s">
        <v>151</v>
      </c>
      <c r="C85" s="64" t="s">
        <v>28</v>
      </c>
      <c r="D85" s="65">
        <v>82</v>
      </c>
      <c r="E85" s="41">
        <v>0</v>
      </c>
      <c r="F85" s="41">
        <f t="shared" si="1"/>
        <v>0</v>
      </c>
      <c r="G85" s="13"/>
    </row>
    <row r="86" spans="1:7" s="4" customFormat="1" ht="22.5" x14ac:dyDescent="0.2">
      <c r="A86" s="18">
        <f t="shared" si="2"/>
        <v>82</v>
      </c>
      <c r="B86" s="60" t="s">
        <v>153</v>
      </c>
      <c r="C86" s="69" t="s">
        <v>28</v>
      </c>
      <c r="D86" s="70">
        <v>58</v>
      </c>
      <c r="E86" s="41">
        <v>0</v>
      </c>
      <c r="F86" s="41">
        <f t="shared" si="1"/>
        <v>0</v>
      </c>
      <c r="G86" s="13"/>
    </row>
    <row r="87" spans="1:7" s="4" customFormat="1" ht="22.5" x14ac:dyDescent="0.2">
      <c r="A87" s="18">
        <f t="shared" si="2"/>
        <v>83</v>
      </c>
      <c r="B87" s="60" t="s">
        <v>154</v>
      </c>
      <c r="C87" s="64"/>
      <c r="D87" s="65">
        <v>6</v>
      </c>
      <c r="E87" s="41">
        <v>0</v>
      </c>
      <c r="F87" s="41">
        <f t="shared" si="1"/>
        <v>0</v>
      </c>
      <c r="G87" s="13"/>
    </row>
    <row r="88" spans="1:7" s="4" customFormat="1" x14ac:dyDescent="0.2">
      <c r="A88" s="18">
        <f t="shared" si="2"/>
        <v>84</v>
      </c>
      <c r="B88" s="60" t="s">
        <v>45</v>
      </c>
      <c r="C88" s="11" t="s">
        <v>28</v>
      </c>
      <c r="D88" s="12">
        <v>9</v>
      </c>
      <c r="E88" s="41">
        <v>0</v>
      </c>
      <c r="F88" s="41">
        <f t="shared" si="1"/>
        <v>0</v>
      </c>
      <c r="G88" s="13" t="s">
        <v>58</v>
      </c>
    </row>
    <row r="89" spans="1:7" s="4" customFormat="1" x14ac:dyDescent="0.2">
      <c r="A89" s="18">
        <f t="shared" si="2"/>
        <v>85</v>
      </c>
      <c r="B89" s="60" t="s">
        <v>46</v>
      </c>
      <c r="C89" s="11" t="s">
        <v>14</v>
      </c>
      <c r="D89" s="12">
        <v>8</v>
      </c>
      <c r="E89" s="41">
        <v>0</v>
      </c>
      <c r="F89" s="41">
        <f t="shared" si="1"/>
        <v>0</v>
      </c>
      <c r="G89" s="8"/>
    </row>
    <row r="90" spans="1:7" s="4" customFormat="1" ht="27" customHeight="1" x14ac:dyDescent="0.2">
      <c r="A90" s="18">
        <f t="shared" si="2"/>
        <v>86</v>
      </c>
      <c r="B90" s="74" t="s">
        <v>156</v>
      </c>
      <c r="C90" s="11" t="s">
        <v>47</v>
      </c>
      <c r="D90" s="11">
        <f>D91+D92+D93+D94</f>
        <v>13.4</v>
      </c>
      <c r="E90" s="41">
        <v>0</v>
      </c>
      <c r="F90" s="41">
        <f t="shared" si="1"/>
        <v>0</v>
      </c>
      <c r="G90" s="8"/>
    </row>
    <row r="91" spans="1:7" s="4" customFormat="1" ht="13.5" customHeight="1" x14ac:dyDescent="0.2">
      <c r="A91" s="18">
        <f t="shared" si="2"/>
        <v>87</v>
      </c>
      <c r="B91" s="60" t="s">
        <v>155</v>
      </c>
      <c r="C91" s="15" t="s">
        <v>47</v>
      </c>
      <c r="D91" s="15">
        <v>1</v>
      </c>
      <c r="E91" s="41">
        <v>0</v>
      </c>
      <c r="F91" s="41">
        <f t="shared" si="1"/>
        <v>0</v>
      </c>
      <c r="G91" s="8"/>
    </row>
    <row r="92" spans="1:7" s="4" customFormat="1" x14ac:dyDescent="0.2">
      <c r="A92" s="18">
        <f t="shared" si="2"/>
        <v>88</v>
      </c>
      <c r="B92" s="60" t="s">
        <v>36</v>
      </c>
      <c r="C92" s="15" t="s">
        <v>47</v>
      </c>
      <c r="D92" s="15" t="s">
        <v>48</v>
      </c>
      <c r="E92" s="41">
        <v>0</v>
      </c>
      <c r="F92" s="41">
        <f t="shared" si="1"/>
        <v>0</v>
      </c>
      <c r="G92" s="8"/>
    </row>
    <row r="93" spans="1:7" s="4" customFormat="1" x14ac:dyDescent="0.2">
      <c r="A93" s="18">
        <f t="shared" si="2"/>
        <v>89</v>
      </c>
      <c r="B93" s="60" t="s">
        <v>37</v>
      </c>
      <c r="C93" s="15" t="s">
        <v>47</v>
      </c>
      <c r="D93" s="15" t="s">
        <v>49</v>
      </c>
      <c r="E93" s="41">
        <v>0</v>
      </c>
      <c r="F93" s="41">
        <f t="shared" si="1"/>
        <v>0</v>
      </c>
      <c r="G93" s="8"/>
    </row>
    <row r="94" spans="1:7" s="4" customFormat="1" x14ac:dyDescent="0.2">
      <c r="A94" s="18">
        <f t="shared" si="2"/>
        <v>90</v>
      </c>
      <c r="B94" s="60" t="s">
        <v>38</v>
      </c>
      <c r="C94" s="15" t="s">
        <v>47</v>
      </c>
      <c r="D94" s="15" t="s">
        <v>50</v>
      </c>
      <c r="E94" s="41">
        <v>0</v>
      </c>
      <c r="F94" s="41">
        <f t="shared" si="1"/>
        <v>0</v>
      </c>
      <c r="G94" s="8"/>
    </row>
    <row r="95" spans="1:7" s="4" customFormat="1" ht="22.5" x14ac:dyDescent="0.2">
      <c r="A95" s="18">
        <f t="shared" si="2"/>
        <v>91</v>
      </c>
      <c r="B95" s="60" t="s">
        <v>158</v>
      </c>
      <c r="C95" s="14" t="s">
        <v>47</v>
      </c>
      <c r="D95" s="49">
        <f>D96+D97+D98+D99+D100</f>
        <v>2.8099999999999996</v>
      </c>
      <c r="E95" s="41">
        <v>0</v>
      </c>
      <c r="F95" s="41">
        <f t="shared" si="1"/>
        <v>0</v>
      </c>
      <c r="G95" s="8"/>
    </row>
    <row r="96" spans="1:7" s="4" customFormat="1" x14ac:dyDescent="0.2">
      <c r="A96" s="18">
        <f t="shared" si="2"/>
        <v>92</v>
      </c>
      <c r="B96" s="60" t="s">
        <v>157</v>
      </c>
      <c r="C96" s="14" t="s">
        <v>47</v>
      </c>
      <c r="D96" s="15" t="s">
        <v>51</v>
      </c>
      <c r="E96" s="41">
        <v>0</v>
      </c>
      <c r="F96" s="41">
        <f t="shared" si="1"/>
        <v>0</v>
      </c>
      <c r="G96" s="8"/>
    </row>
    <row r="97" spans="1:7" s="4" customFormat="1" x14ac:dyDescent="0.2">
      <c r="A97" s="18">
        <f t="shared" si="2"/>
        <v>93</v>
      </c>
      <c r="B97" s="16" t="s">
        <v>39</v>
      </c>
      <c r="C97" s="17" t="s">
        <v>47</v>
      </c>
      <c r="D97" s="17" t="s">
        <v>52</v>
      </c>
      <c r="E97" s="41">
        <v>0</v>
      </c>
      <c r="F97" s="41">
        <f t="shared" si="1"/>
        <v>0</v>
      </c>
      <c r="G97" s="8"/>
    </row>
    <row r="98" spans="1:7" s="4" customFormat="1" x14ac:dyDescent="0.2">
      <c r="A98" s="18">
        <f t="shared" si="2"/>
        <v>94</v>
      </c>
      <c r="B98" s="60" t="s">
        <v>40</v>
      </c>
      <c r="C98" s="15" t="s">
        <v>47</v>
      </c>
      <c r="D98" s="15" t="s">
        <v>52</v>
      </c>
      <c r="E98" s="41">
        <v>0</v>
      </c>
      <c r="F98" s="41">
        <f t="shared" si="1"/>
        <v>0</v>
      </c>
      <c r="G98" s="8"/>
    </row>
    <row r="99" spans="1:7" s="4" customFormat="1" x14ac:dyDescent="0.2">
      <c r="A99" s="18">
        <f t="shared" si="2"/>
        <v>95</v>
      </c>
      <c r="B99" s="60" t="s">
        <v>41</v>
      </c>
      <c r="C99" s="15" t="s">
        <v>47</v>
      </c>
      <c r="D99" s="15" t="s">
        <v>53</v>
      </c>
      <c r="E99" s="41">
        <v>0</v>
      </c>
      <c r="F99" s="41">
        <f t="shared" si="1"/>
        <v>0</v>
      </c>
      <c r="G99" s="8"/>
    </row>
    <row r="100" spans="1:7" s="4" customFormat="1" x14ac:dyDescent="0.2">
      <c r="A100" s="18">
        <f t="shared" si="2"/>
        <v>96</v>
      </c>
      <c r="B100" s="60" t="s">
        <v>42</v>
      </c>
      <c r="C100" s="15" t="s">
        <v>47</v>
      </c>
      <c r="D100" s="15" t="s">
        <v>54</v>
      </c>
      <c r="E100" s="41">
        <v>0</v>
      </c>
      <c r="F100" s="41">
        <f t="shared" si="1"/>
        <v>0</v>
      </c>
      <c r="G100" s="8"/>
    </row>
    <row r="101" spans="1:7" s="4" customFormat="1" ht="22.5" x14ac:dyDescent="0.2">
      <c r="A101" s="18">
        <f t="shared" si="2"/>
        <v>97</v>
      </c>
      <c r="B101" s="60" t="s">
        <v>160</v>
      </c>
      <c r="C101" s="15" t="s">
        <v>47</v>
      </c>
      <c r="D101" s="49">
        <f>D102+D103+D104</f>
        <v>0.9</v>
      </c>
      <c r="E101" s="41">
        <v>0</v>
      </c>
      <c r="F101" s="41">
        <f t="shared" si="1"/>
        <v>0</v>
      </c>
      <c r="G101" s="8"/>
    </row>
    <row r="102" spans="1:7" s="4" customFormat="1" x14ac:dyDescent="0.2">
      <c r="A102" s="18">
        <f t="shared" si="2"/>
        <v>98</v>
      </c>
      <c r="B102" s="60" t="s">
        <v>159</v>
      </c>
      <c r="C102" s="15" t="s">
        <v>47</v>
      </c>
      <c r="D102" s="15" t="s">
        <v>55</v>
      </c>
      <c r="E102" s="41">
        <v>0</v>
      </c>
      <c r="F102" s="41">
        <f t="shared" si="1"/>
        <v>0</v>
      </c>
      <c r="G102" s="8"/>
    </row>
    <row r="103" spans="1:7" s="4" customFormat="1" x14ac:dyDescent="0.2">
      <c r="A103" s="18">
        <f t="shared" si="2"/>
        <v>99</v>
      </c>
      <c r="B103" s="60" t="s">
        <v>43</v>
      </c>
      <c r="C103" s="15" t="s">
        <v>47</v>
      </c>
      <c r="D103" s="15" t="s">
        <v>56</v>
      </c>
      <c r="E103" s="41">
        <v>0</v>
      </c>
      <c r="F103" s="41">
        <f t="shared" si="1"/>
        <v>0</v>
      </c>
      <c r="G103" s="8"/>
    </row>
    <row r="104" spans="1:7" s="4" customFormat="1" x14ac:dyDescent="0.2">
      <c r="A104" s="18">
        <f t="shared" si="2"/>
        <v>100</v>
      </c>
      <c r="B104" s="60" t="s">
        <v>44</v>
      </c>
      <c r="C104" s="15" t="s">
        <v>47</v>
      </c>
      <c r="D104" s="15" t="s">
        <v>52</v>
      </c>
      <c r="E104" s="41">
        <v>0</v>
      </c>
      <c r="F104" s="41">
        <f t="shared" si="1"/>
        <v>0</v>
      </c>
      <c r="G104" s="8"/>
    </row>
    <row r="105" spans="1:7" s="4" customFormat="1" ht="27" customHeight="1" x14ac:dyDescent="0.2">
      <c r="A105" s="18">
        <f t="shared" si="2"/>
        <v>101</v>
      </c>
      <c r="B105" s="60" t="s">
        <v>161</v>
      </c>
      <c r="C105" s="15" t="s">
        <v>47</v>
      </c>
      <c r="D105" s="78">
        <f>D106+D107+D108+D109+D110+D111+D112+D113</f>
        <v>2.0299999999999998</v>
      </c>
      <c r="E105" s="41">
        <v>0</v>
      </c>
      <c r="F105" s="41">
        <f t="shared" si="1"/>
        <v>0</v>
      </c>
      <c r="G105" s="8"/>
    </row>
    <row r="106" spans="1:7" s="4" customFormat="1" ht="13.5" customHeight="1" x14ac:dyDescent="0.2">
      <c r="A106" s="18">
        <f t="shared" si="2"/>
        <v>102</v>
      </c>
      <c r="B106" s="60" t="s">
        <v>36</v>
      </c>
      <c r="C106" s="15" t="s">
        <v>47</v>
      </c>
      <c r="D106" s="15" t="s">
        <v>69</v>
      </c>
      <c r="E106" s="41">
        <v>0</v>
      </c>
      <c r="F106" s="41">
        <f t="shared" si="1"/>
        <v>0</v>
      </c>
      <c r="G106" s="8"/>
    </row>
    <row r="107" spans="1:7" s="4" customFormat="1" x14ac:dyDescent="0.2">
      <c r="A107" s="18">
        <f t="shared" si="2"/>
        <v>103</v>
      </c>
      <c r="B107" s="60" t="s">
        <v>37</v>
      </c>
      <c r="C107" s="15" t="s">
        <v>47</v>
      </c>
      <c r="D107" s="15" t="s">
        <v>52</v>
      </c>
      <c r="E107" s="41">
        <v>0</v>
      </c>
      <c r="F107" s="41">
        <f t="shared" si="1"/>
        <v>0</v>
      </c>
      <c r="G107" s="8"/>
    </row>
    <row r="108" spans="1:7" s="4" customFormat="1" x14ac:dyDescent="0.2">
      <c r="A108" s="18">
        <f t="shared" si="2"/>
        <v>104</v>
      </c>
      <c r="B108" s="60" t="s">
        <v>59</v>
      </c>
      <c r="C108" s="15" t="s">
        <v>47</v>
      </c>
      <c r="D108" s="15" t="s">
        <v>70</v>
      </c>
      <c r="E108" s="41">
        <v>0</v>
      </c>
      <c r="F108" s="41">
        <f t="shared" si="1"/>
        <v>0</v>
      </c>
      <c r="G108" s="8"/>
    </row>
    <row r="109" spans="1:7" s="4" customFormat="1" x14ac:dyDescent="0.2">
      <c r="A109" s="18">
        <f t="shared" si="2"/>
        <v>105</v>
      </c>
      <c r="B109" s="77" t="s">
        <v>39</v>
      </c>
      <c r="C109" s="75" t="s">
        <v>47</v>
      </c>
      <c r="D109" s="75" t="s">
        <v>71</v>
      </c>
      <c r="E109" s="41">
        <v>0</v>
      </c>
      <c r="F109" s="41">
        <f t="shared" si="1"/>
        <v>0</v>
      </c>
      <c r="G109" s="8"/>
    </row>
    <row r="110" spans="1:7" s="4" customFormat="1" x14ac:dyDescent="0.2">
      <c r="A110" s="18">
        <f t="shared" si="2"/>
        <v>106</v>
      </c>
      <c r="B110" s="10" t="s">
        <v>40</v>
      </c>
      <c r="C110" s="11" t="s">
        <v>47</v>
      </c>
      <c r="D110" s="11" t="s">
        <v>56</v>
      </c>
      <c r="E110" s="41">
        <v>0</v>
      </c>
      <c r="F110" s="41">
        <f t="shared" si="1"/>
        <v>0</v>
      </c>
      <c r="G110" s="8"/>
    </row>
    <row r="111" spans="1:7" s="4" customFormat="1" x14ac:dyDescent="0.2">
      <c r="A111" s="18">
        <f t="shared" si="2"/>
        <v>107</v>
      </c>
      <c r="B111" s="10" t="s">
        <v>42</v>
      </c>
      <c r="C111" s="11" t="s">
        <v>47</v>
      </c>
      <c r="D111" s="11" t="s">
        <v>72</v>
      </c>
      <c r="E111" s="41">
        <v>0</v>
      </c>
      <c r="F111" s="41">
        <f t="shared" si="1"/>
        <v>0</v>
      </c>
      <c r="G111" s="8"/>
    </row>
    <row r="112" spans="1:7" s="4" customFormat="1" x14ac:dyDescent="0.2">
      <c r="A112" s="18">
        <f t="shared" si="2"/>
        <v>108</v>
      </c>
      <c r="B112" s="10" t="s">
        <v>60</v>
      </c>
      <c r="C112" s="11" t="s">
        <v>47</v>
      </c>
      <c r="D112" s="11" t="s">
        <v>70</v>
      </c>
      <c r="E112" s="41">
        <v>0</v>
      </c>
      <c r="F112" s="41">
        <f t="shared" si="1"/>
        <v>0</v>
      </c>
      <c r="G112" s="8"/>
    </row>
    <row r="113" spans="1:7" s="4" customFormat="1" x14ac:dyDescent="0.2">
      <c r="A113" s="18">
        <f t="shared" si="2"/>
        <v>109</v>
      </c>
      <c r="B113" s="10" t="s">
        <v>61</v>
      </c>
      <c r="C113" s="11" t="s">
        <v>47</v>
      </c>
      <c r="D113" s="11" t="s">
        <v>73</v>
      </c>
      <c r="E113" s="41">
        <v>0</v>
      </c>
      <c r="F113" s="41">
        <f t="shared" si="1"/>
        <v>0</v>
      </c>
      <c r="G113" s="8"/>
    </row>
    <row r="114" spans="1:7" s="4" customFormat="1" ht="22.5" x14ac:dyDescent="0.2">
      <c r="A114" s="18">
        <f t="shared" si="2"/>
        <v>110</v>
      </c>
      <c r="B114" s="10" t="s">
        <v>163</v>
      </c>
      <c r="C114" s="15" t="s">
        <v>47</v>
      </c>
      <c r="D114" s="15" t="s">
        <v>74</v>
      </c>
      <c r="E114" s="41">
        <v>0</v>
      </c>
      <c r="F114" s="41">
        <f t="shared" si="1"/>
        <v>0</v>
      </c>
      <c r="G114" s="8"/>
    </row>
    <row r="115" spans="1:7" s="4" customFormat="1" x14ac:dyDescent="0.2">
      <c r="A115" s="18">
        <f t="shared" si="2"/>
        <v>111</v>
      </c>
      <c r="B115" s="10" t="s">
        <v>162</v>
      </c>
      <c r="C115" s="13" t="s">
        <v>47</v>
      </c>
      <c r="D115" s="13">
        <v>0.13</v>
      </c>
      <c r="E115" s="41">
        <v>0</v>
      </c>
      <c r="F115" s="41">
        <f t="shared" si="1"/>
        <v>0</v>
      </c>
      <c r="G115" s="8"/>
    </row>
    <row r="116" spans="1:7" s="4" customFormat="1" x14ac:dyDescent="0.2">
      <c r="A116" s="18">
        <f t="shared" si="2"/>
        <v>112</v>
      </c>
      <c r="B116" s="81" t="s">
        <v>62</v>
      </c>
      <c r="C116" s="82"/>
      <c r="D116" s="82"/>
      <c r="E116" s="41">
        <v>0</v>
      </c>
      <c r="F116" s="41">
        <f t="shared" si="1"/>
        <v>0</v>
      </c>
      <c r="G116" s="39"/>
    </row>
    <row r="117" spans="1:7" s="4" customFormat="1" x14ac:dyDescent="0.2">
      <c r="A117" s="18">
        <f t="shared" si="2"/>
        <v>113</v>
      </c>
      <c r="B117" s="62" t="s">
        <v>79</v>
      </c>
      <c r="C117" s="50" t="s">
        <v>15</v>
      </c>
      <c r="D117" s="84">
        <f>D118+D119</f>
        <v>500</v>
      </c>
      <c r="E117" s="41">
        <v>0</v>
      </c>
      <c r="F117" s="41">
        <f t="shared" si="1"/>
        <v>0</v>
      </c>
      <c r="G117" s="34"/>
    </row>
    <row r="118" spans="1:7" s="4" customFormat="1" x14ac:dyDescent="0.2">
      <c r="A118" s="18">
        <f t="shared" si="2"/>
        <v>114</v>
      </c>
      <c r="B118" s="60" t="s">
        <v>64</v>
      </c>
      <c r="C118" s="15" t="s">
        <v>15</v>
      </c>
      <c r="D118" s="63">
        <v>200</v>
      </c>
      <c r="E118" s="41">
        <v>0</v>
      </c>
      <c r="F118" s="41">
        <f t="shared" si="1"/>
        <v>0</v>
      </c>
      <c r="G118" s="8"/>
    </row>
    <row r="119" spans="1:7" s="4" customFormat="1" x14ac:dyDescent="0.2">
      <c r="A119" s="18">
        <f t="shared" si="2"/>
        <v>115</v>
      </c>
      <c r="B119" s="60" t="s">
        <v>65</v>
      </c>
      <c r="C119" s="76" t="s">
        <v>15</v>
      </c>
      <c r="D119" s="83">
        <v>300</v>
      </c>
      <c r="E119" s="41">
        <v>0</v>
      </c>
      <c r="F119" s="41">
        <f t="shared" si="1"/>
        <v>0</v>
      </c>
      <c r="G119" s="8"/>
    </row>
    <row r="120" spans="1:7" s="4" customFormat="1" x14ac:dyDescent="0.2">
      <c r="A120" s="18">
        <f t="shared" si="2"/>
        <v>116</v>
      </c>
      <c r="B120" s="57" t="s">
        <v>164</v>
      </c>
      <c r="C120" s="58" t="s">
        <v>15</v>
      </c>
      <c r="D120" s="59">
        <v>24</v>
      </c>
      <c r="E120" s="41">
        <v>0</v>
      </c>
      <c r="F120" s="41">
        <f t="shared" si="1"/>
        <v>0</v>
      </c>
      <c r="G120" s="34"/>
    </row>
    <row r="121" spans="1:7" s="4" customFormat="1" x14ac:dyDescent="0.2">
      <c r="A121" s="18">
        <f t="shared" si="2"/>
        <v>117</v>
      </c>
      <c r="B121" s="10" t="s">
        <v>165</v>
      </c>
      <c r="C121" s="11" t="s">
        <v>15</v>
      </c>
      <c r="D121" s="12">
        <v>25</v>
      </c>
      <c r="E121" s="41">
        <v>0</v>
      </c>
      <c r="F121" s="41">
        <f t="shared" si="1"/>
        <v>0</v>
      </c>
      <c r="G121" s="8"/>
    </row>
    <row r="122" spans="1:7" s="4" customFormat="1" x14ac:dyDescent="0.2">
      <c r="A122" s="18">
        <f t="shared" si="2"/>
        <v>118</v>
      </c>
      <c r="B122" s="57" t="s">
        <v>166</v>
      </c>
      <c r="C122" s="58" t="s">
        <v>15</v>
      </c>
      <c r="D122" s="59">
        <v>530</v>
      </c>
      <c r="E122" s="41">
        <v>0</v>
      </c>
      <c r="F122" s="41">
        <f t="shared" si="1"/>
        <v>0</v>
      </c>
      <c r="G122" s="34"/>
    </row>
    <row r="123" spans="1:7" s="4" customFormat="1" x14ac:dyDescent="0.2">
      <c r="A123" s="18">
        <f t="shared" si="2"/>
        <v>119</v>
      </c>
      <c r="B123" s="10" t="s">
        <v>167</v>
      </c>
      <c r="C123" s="11" t="s">
        <v>15</v>
      </c>
      <c r="D123" s="12">
        <v>531</v>
      </c>
      <c r="E123" s="41">
        <v>0</v>
      </c>
      <c r="F123" s="41">
        <f t="shared" si="1"/>
        <v>0</v>
      </c>
      <c r="G123" s="8"/>
    </row>
    <row r="124" spans="1:7" s="4" customFormat="1" x14ac:dyDescent="0.2">
      <c r="A124" s="18">
        <f t="shared" si="2"/>
        <v>120</v>
      </c>
      <c r="B124" s="79" t="s">
        <v>63</v>
      </c>
      <c r="C124" s="80"/>
      <c r="D124" s="80"/>
      <c r="E124" s="41">
        <v>0</v>
      </c>
      <c r="F124" s="41">
        <f t="shared" si="1"/>
        <v>0</v>
      </c>
      <c r="G124" s="39"/>
    </row>
    <row r="125" spans="1:7" s="4" customFormat="1" x14ac:dyDescent="0.2">
      <c r="A125" s="18">
        <f t="shared" si="2"/>
        <v>121</v>
      </c>
      <c r="B125" s="57" t="s">
        <v>82</v>
      </c>
      <c r="C125" s="85" t="s">
        <v>47</v>
      </c>
      <c r="D125" s="85">
        <f>D126+D127</f>
        <v>3.65</v>
      </c>
      <c r="E125" s="41">
        <v>0</v>
      </c>
      <c r="F125" s="41">
        <f t="shared" si="1"/>
        <v>0</v>
      </c>
      <c r="G125" s="34"/>
    </row>
    <row r="126" spans="1:7" s="4" customFormat="1" x14ac:dyDescent="0.2">
      <c r="A126" s="18">
        <f t="shared" si="2"/>
        <v>122</v>
      </c>
      <c r="B126" s="15" t="s">
        <v>66</v>
      </c>
      <c r="C126" s="15" t="s">
        <v>47</v>
      </c>
      <c r="D126" s="15" t="s">
        <v>75</v>
      </c>
      <c r="E126" s="41">
        <v>0</v>
      </c>
      <c r="F126" s="41">
        <f t="shared" si="1"/>
        <v>0</v>
      </c>
      <c r="G126" s="86"/>
    </row>
    <row r="127" spans="1:7" s="4" customFormat="1" x14ac:dyDescent="0.2">
      <c r="A127" s="18">
        <f t="shared" si="2"/>
        <v>123</v>
      </c>
      <c r="B127" s="15" t="s">
        <v>67</v>
      </c>
      <c r="C127" s="15" t="s">
        <v>47</v>
      </c>
      <c r="D127" s="15" t="s">
        <v>72</v>
      </c>
      <c r="E127" s="41">
        <v>0</v>
      </c>
      <c r="F127" s="41">
        <f t="shared" si="1"/>
        <v>0</v>
      </c>
      <c r="G127" s="86"/>
    </row>
    <row r="128" spans="1:7" s="4" customFormat="1" x14ac:dyDescent="0.2">
      <c r="A128" s="18">
        <f t="shared" si="2"/>
        <v>124</v>
      </c>
      <c r="B128" s="60" t="s">
        <v>83</v>
      </c>
      <c r="C128" s="15" t="s">
        <v>47</v>
      </c>
      <c r="D128" s="15">
        <f>D129+D130</f>
        <v>3.6</v>
      </c>
      <c r="E128" s="41">
        <v>0</v>
      </c>
      <c r="F128" s="41">
        <f t="shared" si="1"/>
        <v>0</v>
      </c>
      <c r="G128" s="86"/>
    </row>
    <row r="129" spans="1:7" s="4" customFormat="1" x14ac:dyDescent="0.2">
      <c r="A129" s="18">
        <f t="shared" si="2"/>
        <v>125</v>
      </c>
      <c r="B129" s="15" t="s">
        <v>68</v>
      </c>
      <c r="C129" s="15" t="s">
        <v>47</v>
      </c>
      <c r="D129" s="15" t="s">
        <v>76</v>
      </c>
      <c r="E129" s="41">
        <v>0</v>
      </c>
      <c r="F129" s="41">
        <f t="shared" si="1"/>
        <v>0</v>
      </c>
      <c r="G129" s="86"/>
    </row>
    <row r="130" spans="1:7" s="4" customFormat="1" x14ac:dyDescent="0.2">
      <c r="A130" s="18">
        <f t="shared" si="2"/>
        <v>126</v>
      </c>
      <c r="B130" s="15" t="s">
        <v>67</v>
      </c>
      <c r="C130" s="15" t="s">
        <v>47</v>
      </c>
      <c r="D130" s="15" t="s">
        <v>77</v>
      </c>
      <c r="E130" s="41">
        <v>0</v>
      </c>
      <c r="F130" s="41">
        <f t="shared" si="1"/>
        <v>0</v>
      </c>
      <c r="G130" s="86"/>
    </row>
    <row r="131" spans="1:7" s="4" customFormat="1" x14ac:dyDescent="0.2">
      <c r="A131" s="18">
        <f t="shared" si="2"/>
        <v>127</v>
      </c>
      <c r="B131" s="60" t="s">
        <v>168</v>
      </c>
      <c r="C131" s="15" t="s">
        <v>47</v>
      </c>
      <c r="D131" s="15">
        <f>D132+D133</f>
        <v>0.62</v>
      </c>
      <c r="E131" s="41">
        <v>0</v>
      </c>
      <c r="F131" s="41">
        <f t="shared" si="1"/>
        <v>0</v>
      </c>
      <c r="G131" s="86"/>
    </row>
    <row r="132" spans="1:7" s="4" customFormat="1" x14ac:dyDescent="0.2">
      <c r="A132" s="18">
        <f t="shared" si="2"/>
        <v>128</v>
      </c>
      <c r="B132" s="60" t="s">
        <v>170</v>
      </c>
      <c r="C132" s="15" t="s">
        <v>47</v>
      </c>
      <c r="D132" s="15" t="s">
        <v>78</v>
      </c>
      <c r="E132" s="41">
        <v>0</v>
      </c>
      <c r="F132" s="41">
        <f t="shared" si="1"/>
        <v>0</v>
      </c>
      <c r="G132" s="86"/>
    </row>
    <row r="133" spans="1:7" s="4" customFormat="1" x14ac:dyDescent="0.2">
      <c r="A133" s="18">
        <f t="shared" si="2"/>
        <v>129</v>
      </c>
      <c r="B133" s="60" t="s">
        <v>169</v>
      </c>
      <c r="C133" s="15" t="s">
        <v>47</v>
      </c>
      <c r="D133" s="15" t="s">
        <v>72</v>
      </c>
      <c r="E133" s="41">
        <v>0</v>
      </c>
      <c r="F133" s="41">
        <f t="shared" si="1"/>
        <v>0</v>
      </c>
      <c r="G133" s="86"/>
    </row>
    <row r="134" spans="1:7" s="4" customFormat="1" x14ac:dyDescent="0.2">
      <c r="A134" s="18">
        <f t="shared" si="2"/>
        <v>130</v>
      </c>
      <c r="B134" s="87" t="s">
        <v>80</v>
      </c>
      <c r="C134" s="88"/>
      <c r="D134" s="89"/>
      <c r="E134" s="41">
        <v>0</v>
      </c>
      <c r="F134" s="41">
        <f t="shared" si="1"/>
        <v>0</v>
      </c>
      <c r="G134" s="39"/>
    </row>
    <row r="135" spans="1:7" s="4" customFormat="1" x14ac:dyDescent="0.2">
      <c r="A135" s="18">
        <f t="shared" ref="A135:A154" si="3">A134+1</f>
        <v>131</v>
      </c>
      <c r="B135" s="10" t="s">
        <v>171</v>
      </c>
      <c r="C135" s="11" t="s">
        <v>28</v>
      </c>
      <c r="D135" s="12">
        <v>22</v>
      </c>
      <c r="E135" s="41">
        <v>0</v>
      </c>
      <c r="F135" s="41">
        <f t="shared" ref="F135:F154" si="4">ROUND(D135*E135,2)</f>
        <v>0</v>
      </c>
      <c r="G135" s="8"/>
    </row>
    <row r="136" spans="1:7" s="4" customFormat="1" x14ac:dyDescent="0.2">
      <c r="A136" s="18">
        <f t="shared" si="3"/>
        <v>132</v>
      </c>
      <c r="B136" s="60" t="s">
        <v>172</v>
      </c>
      <c r="C136" s="11" t="s">
        <v>28</v>
      </c>
      <c r="D136" s="12">
        <v>22</v>
      </c>
      <c r="E136" s="41">
        <v>0</v>
      </c>
      <c r="F136" s="41">
        <f t="shared" si="4"/>
        <v>0</v>
      </c>
      <c r="G136" s="8"/>
    </row>
    <row r="137" spans="1:7" s="4" customFormat="1" x14ac:dyDescent="0.2">
      <c r="A137" s="18">
        <f t="shared" si="3"/>
        <v>133</v>
      </c>
      <c r="B137" s="60" t="s">
        <v>84</v>
      </c>
      <c r="C137" s="11" t="s">
        <v>28</v>
      </c>
      <c r="D137" s="12">
        <v>22</v>
      </c>
      <c r="E137" s="41">
        <v>0</v>
      </c>
      <c r="F137" s="41">
        <f t="shared" si="4"/>
        <v>0</v>
      </c>
      <c r="G137" s="8"/>
    </row>
    <row r="138" spans="1:7" s="4" customFormat="1" x14ac:dyDescent="0.2">
      <c r="A138" s="18">
        <f t="shared" si="3"/>
        <v>134</v>
      </c>
      <c r="B138" s="60" t="s">
        <v>81</v>
      </c>
      <c r="C138" s="11" t="s">
        <v>28</v>
      </c>
      <c r="D138" s="12">
        <v>22</v>
      </c>
      <c r="E138" s="41">
        <v>0</v>
      </c>
      <c r="F138" s="41">
        <f t="shared" si="4"/>
        <v>0</v>
      </c>
      <c r="G138" s="8"/>
    </row>
    <row r="139" spans="1:7" s="4" customFormat="1" x14ac:dyDescent="0.2">
      <c r="A139" s="18">
        <f t="shared" si="3"/>
        <v>135</v>
      </c>
      <c r="B139" s="10" t="s">
        <v>174</v>
      </c>
      <c r="C139" s="11" t="s">
        <v>28</v>
      </c>
      <c r="D139" s="12">
        <v>22</v>
      </c>
      <c r="E139" s="41">
        <v>0</v>
      </c>
      <c r="F139" s="41">
        <f t="shared" si="4"/>
        <v>0</v>
      </c>
      <c r="G139" s="8"/>
    </row>
    <row r="140" spans="1:7" s="4" customFormat="1" x14ac:dyDescent="0.2">
      <c r="A140" s="18">
        <f t="shared" si="3"/>
        <v>136</v>
      </c>
      <c r="B140" s="10" t="s">
        <v>173</v>
      </c>
      <c r="C140" s="11" t="s">
        <v>28</v>
      </c>
      <c r="D140" s="12">
        <v>22</v>
      </c>
      <c r="E140" s="41">
        <v>0</v>
      </c>
      <c r="F140" s="41">
        <f t="shared" si="4"/>
        <v>0</v>
      </c>
      <c r="G140" s="8"/>
    </row>
    <row r="141" spans="1:7" s="4" customFormat="1" x14ac:dyDescent="0.2">
      <c r="A141" s="18">
        <f t="shared" si="3"/>
        <v>137</v>
      </c>
      <c r="B141" s="10" t="s">
        <v>178</v>
      </c>
      <c r="C141" s="11" t="s">
        <v>28</v>
      </c>
      <c r="D141" s="12">
        <v>45</v>
      </c>
      <c r="E141" s="41">
        <v>0</v>
      </c>
      <c r="F141" s="41">
        <f t="shared" si="4"/>
        <v>0</v>
      </c>
      <c r="G141" s="8"/>
    </row>
    <row r="142" spans="1:7" s="4" customFormat="1" x14ac:dyDescent="0.2">
      <c r="A142" s="18">
        <f t="shared" si="3"/>
        <v>138</v>
      </c>
      <c r="B142" s="10" t="s">
        <v>175</v>
      </c>
      <c r="C142" s="11" t="s">
        <v>28</v>
      </c>
      <c r="D142" s="12">
        <v>45</v>
      </c>
      <c r="E142" s="41">
        <v>0</v>
      </c>
      <c r="F142" s="41">
        <f t="shared" si="4"/>
        <v>0</v>
      </c>
      <c r="G142" s="8"/>
    </row>
    <row r="143" spans="1:7" s="4" customFormat="1" x14ac:dyDescent="0.2">
      <c r="A143" s="18">
        <f t="shared" si="3"/>
        <v>139</v>
      </c>
      <c r="B143" s="60" t="s">
        <v>177</v>
      </c>
      <c r="C143" s="11" t="s">
        <v>28</v>
      </c>
      <c r="D143" s="12">
        <v>45</v>
      </c>
      <c r="E143" s="41">
        <v>0</v>
      </c>
      <c r="F143" s="41">
        <f t="shared" si="4"/>
        <v>0</v>
      </c>
      <c r="G143" s="8"/>
    </row>
    <row r="144" spans="1:7" s="4" customFormat="1" x14ac:dyDescent="0.2">
      <c r="A144" s="18">
        <f t="shared" si="3"/>
        <v>140</v>
      </c>
      <c r="B144" s="60" t="s">
        <v>176</v>
      </c>
      <c r="C144" s="11" t="s">
        <v>28</v>
      </c>
      <c r="D144" s="12">
        <v>45</v>
      </c>
      <c r="E144" s="41">
        <v>0</v>
      </c>
      <c r="F144" s="41">
        <f t="shared" si="4"/>
        <v>0</v>
      </c>
      <c r="G144" s="8"/>
    </row>
    <row r="145" spans="1:7" s="4" customFormat="1" x14ac:dyDescent="0.2">
      <c r="A145" s="18">
        <f t="shared" si="3"/>
        <v>141</v>
      </c>
      <c r="B145" s="60" t="s">
        <v>180</v>
      </c>
      <c r="C145" s="11" t="s">
        <v>28</v>
      </c>
      <c r="D145" s="12">
        <v>45</v>
      </c>
      <c r="E145" s="41">
        <v>0</v>
      </c>
      <c r="F145" s="41">
        <f t="shared" si="4"/>
        <v>0</v>
      </c>
      <c r="G145" s="8"/>
    </row>
    <row r="146" spans="1:7" s="4" customFormat="1" x14ac:dyDescent="0.2">
      <c r="A146" s="18">
        <f t="shared" si="3"/>
        <v>142</v>
      </c>
      <c r="B146" s="74" t="s">
        <v>179</v>
      </c>
      <c r="C146" s="11" t="s">
        <v>28</v>
      </c>
      <c r="D146" s="12">
        <v>45</v>
      </c>
      <c r="E146" s="41">
        <v>0</v>
      </c>
      <c r="F146" s="41">
        <f t="shared" si="4"/>
        <v>0</v>
      </c>
      <c r="G146" s="8"/>
    </row>
    <row r="147" spans="1:7" s="4" customFormat="1" ht="22.5" x14ac:dyDescent="0.2">
      <c r="A147" s="18">
        <f t="shared" si="3"/>
        <v>143</v>
      </c>
      <c r="B147" s="90" t="s">
        <v>183</v>
      </c>
      <c r="C147" s="15" t="s">
        <v>13</v>
      </c>
      <c r="D147" s="29">
        <v>15</v>
      </c>
      <c r="E147" s="41">
        <v>0</v>
      </c>
      <c r="F147" s="41">
        <f t="shared" si="4"/>
        <v>0</v>
      </c>
      <c r="G147" s="8"/>
    </row>
    <row r="148" spans="1:7" s="4" customFormat="1" ht="22.5" x14ac:dyDescent="0.2">
      <c r="A148" s="18">
        <f t="shared" si="3"/>
        <v>144</v>
      </c>
      <c r="B148" s="90" t="s">
        <v>95</v>
      </c>
      <c r="C148" s="15" t="s">
        <v>28</v>
      </c>
      <c r="D148" s="29">
        <v>15</v>
      </c>
      <c r="E148" s="41">
        <v>0</v>
      </c>
      <c r="F148" s="41">
        <f t="shared" si="4"/>
        <v>0</v>
      </c>
      <c r="G148" s="30"/>
    </row>
    <row r="149" spans="1:7" s="4" customFormat="1" x14ac:dyDescent="0.2">
      <c r="A149" s="18">
        <f t="shared" si="3"/>
        <v>145</v>
      </c>
      <c r="B149" s="90" t="s">
        <v>181</v>
      </c>
      <c r="C149" s="15" t="s">
        <v>28</v>
      </c>
      <c r="D149" s="29">
        <v>15</v>
      </c>
      <c r="E149" s="41">
        <v>0</v>
      </c>
      <c r="F149" s="41">
        <f t="shared" si="4"/>
        <v>0</v>
      </c>
      <c r="G149" s="30"/>
    </row>
    <row r="150" spans="1:7" s="4" customFormat="1" x14ac:dyDescent="0.2">
      <c r="A150" s="18">
        <f t="shared" si="3"/>
        <v>146</v>
      </c>
      <c r="B150" s="90" t="s">
        <v>182</v>
      </c>
      <c r="C150" s="15" t="s">
        <v>28</v>
      </c>
      <c r="D150" s="29">
        <v>15</v>
      </c>
      <c r="E150" s="41">
        <v>0</v>
      </c>
      <c r="F150" s="41">
        <f t="shared" si="4"/>
        <v>0</v>
      </c>
      <c r="G150" s="30"/>
    </row>
    <row r="151" spans="1:7" s="4" customFormat="1" x14ac:dyDescent="0.2">
      <c r="A151" s="18">
        <f t="shared" si="3"/>
        <v>147</v>
      </c>
      <c r="B151" s="90" t="s">
        <v>109</v>
      </c>
      <c r="C151" s="15" t="s">
        <v>28</v>
      </c>
      <c r="D151" s="29">
        <v>15</v>
      </c>
      <c r="E151" s="41">
        <v>0</v>
      </c>
      <c r="F151" s="41">
        <f t="shared" si="4"/>
        <v>0</v>
      </c>
      <c r="G151" s="30"/>
    </row>
    <row r="152" spans="1:7" s="4" customFormat="1" x14ac:dyDescent="0.2">
      <c r="A152" s="18">
        <f t="shared" si="3"/>
        <v>148</v>
      </c>
      <c r="B152" s="90" t="s">
        <v>113</v>
      </c>
      <c r="C152" s="15" t="s">
        <v>28</v>
      </c>
      <c r="D152" s="29">
        <f>5*15</f>
        <v>75</v>
      </c>
      <c r="E152" s="41">
        <v>0</v>
      </c>
      <c r="F152" s="41">
        <f t="shared" si="4"/>
        <v>0</v>
      </c>
      <c r="G152" s="30"/>
    </row>
    <row r="153" spans="1:7" s="4" customFormat="1" x14ac:dyDescent="0.2">
      <c r="A153" s="18">
        <f t="shared" si="3"/>
        <v>149</v>
      </c>
      <c r="B153" s="90" t="s">
        <v>101</v>
      </c>
      <c r="C153" s="15" t="s">
        <v>28</v>
      </c>
      <c r="D153" s="29">
        <v>15</v>
      </c>
      <c r="E153" s="41">
        <v>0</v>
      </c>
      <c r="F153" s="41">
        <f t="shared" si="4"/>
        <v>0</v>
      </c>
      <c r="G153" s="30"/>
    </row>
    <row r="154" spans="1:7" s="4" customFormat="1" x14ac:dyDescent="0.2">
      <c r="A154" s="18">
        <f t="shared" si="3"/>
        <v>150</v>
      </c>
      <c r="B154" s="20" t="s">
        <v>16</v>
      </c>
      <c r="C154" s="21" t="s">
        <v>184</v>
      </c>
      <c r="D154" s="22">
        <v>1</v>
      </c>
      <c r="E154" s="41">
        <v>0</v>
      </c>
      <c r="F154" s="41">
        <f t="shared" si="4"/>
        <v>0</v>
      </c>
      <c r="G154" s="23"/>
    </row>
    <row r="155" spans="1:7" s="1" customFormat="1" x14ac:dyDescent="0.2">
      <c r="A155" s="98" t="s">
        <v>90</v>
      </c>
      <c r="B155" s="98"/>
      <c r="C155" s="98"/>
      <c r="D155" s="98"/>
      <c r="E155" s="24"/>
      <c r="F155" s="25">
        <f>SUM(F5:F154)</f>
        <v>0</v>
      </c>
      <c r="G155" s="24"/>
    </row>
    <row r="156" spans="1:7" ht="12" thickBot="1" x14ac:dyDescent="0.25">
      <c r="A156" s="99" t="s">
        <v>91</v>
      </c>
      <c r="B156" s="98"/>
      <c r="C156" s="98"/>
      <c r="D156" s="98"/>
      <c r="E156" s="24"/>
      <c r="F156" s="26">
        <f>F155*20/120</f>
        <v>0</v>
      </c>
      <c r="G156" s="24"/>
    </row>
    <row r="158" spans="1:7" ht="14.25" customHeight="1" x14ac:dyDescent="0.25">
      <c r="A158" s="27" t="s">
        <v>85</v>
      </c>
      <c r="B158" s="28"/>
      <c r="C158" s="28"/>
      <c r="D158" s="28"/>
      <c r="E158" s="28"/>
      <c r="F158" s="28"/>
      <c r="G158" s="28"/>
    </row>
    <row r="159" spans="1:7" ht="18.75" customHeight="1" x14ac:dyDescent="0.2">
      <c r="A159" s="91" t="s">
        <v>86</v>
      </c>
      <c r="B159" s="91"/>
      <c r="C159" s="91"/>
      <c r="D159" s="91"/>
      <c r="E159" s="91"/>
      <c r="F159" s="91"/>
      <c r="G159" s="91"/>
    </row>
    <row r="160" spans="1:7" ht="44.25" customHeight="1" x14ac:dyDescent="0.2">
      <c r="A160" s="91" t="s">
        <v>87</v>
      </c>
      <c r="B160" s="91"/>
      <c r="C160" s="91"/>
      <c r="D160" s="91"/>
      <c r="E160" s="91"/>
      <c r="F160" s="91"/>
      <c r="G160" s="91"/>
    </row>
    <row r="161" spans="1:7" ht="33" customHeight="1" x14ac:dyDescent="0.2">
      <c r="A161" s="91" t="s">
        <v>88</v>
      </c>
      <c r="B161" s="91"/>
      <c r="C161" s="91"/>
      <c r="D161" s="91"/>
      <c r="E161" s="91"/>
      <c r="F161" s="91"/>
      <c r="G161" s="91"/>
    </row>
    <row r="162" spans="1:7" ht="46.5" customHeight="1" x14ac:dyDescent="0.2">
      <c r="A162" s="91" t="s">
        <v>89</v>
      </c>
      <c r="B162" s="91"/>
      <c r="C162" s="91"/>
      <c r="D162" s="91"/>
      <c r="E162" s="91"/>
      <c r="F162" s="91"/>
      <c r="G162" s="91"/>
    </row>
  </sheetData>
  <mergeCells count="9">
    <mergeCell ref="A162:G162"/>
    <mergeCell ref="B1:G1"/>
    <mergeCell ref="B2:G2"/>
    <mergeCell ref="B3:G3"/>
    <mergeCell ref="A161:G161"/>
    <mergeCell ref="A160:G160"/>
    <mergeCell ref="A155:D155"/>
    <mergeCell ref="A156:D156"/>
    <mergeCell ref="A159:G159"/>
  </mergeCells>
  <phoneticPr fontId="0" type="noConversion"/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"/>
  <sheetViews>
    <sheetView topLeftCell="A13" workbookViewId="0">
      <selection activeCell="H16" sqref="H16"/>
    </sheetView>
  </sheetViews>
  <sheetFormatPr defaultColWidth="10.5" defaultRowHeight="11.45" customHeight="1" x14ac:dyDescent="0.2"/>
  <cols>
    <col min="1" max="1" width="8" style="1" customWidth="1"/>
    <col min="2" max="2" width="12.83203125" style="1" customWidth="1"/>
    <col min="3" max="3" width="40.83203125" style="1" customWidth="1"/>
    <col min="4" max="6" width="10.5" style="1" customWidth="1"/>
    <col min="7" max="7" width="18.6640625" style="1" customWidth="1"/>
    <col min="8" max="8" width="19.1640625" style="1" customWidth="1"/>
    <col min="9" max="9" width="10.5" style="1" hidden="1" customWidth="1"/>
  </cols>
  <sheetData>
    <row r="1" spans="1:9" s="1" customFormat="1" ht="41.1" customHeight="1" thickBot="1" x14ac:dyDescent="0.25">
      <c r="A1" s="2" t="s">
        <v>3</v>
      </c>
      <c r="B1" s="2" t="s">
        <v>4</v>
      </c>
      <c r="C1" s="2" t="s">
        <v>17</v>
      </c>
      <c r="D1" s="2" t="s">
        <v>6</v>
      </c>
      <c r="E1" s="2" t="s">
        <v>7</v>
      </c>
      <c r="F1" s="2" t="s">
        <v>8</v>
      </c>
      <c r="G1" s="2" t="s">
        <v>9</v>
      </c>
      <c r="H1" s="3" t="s">
        <v>10</v>
      </c>
      <c r="I1" s="2" t="s">
        <v>11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ЦД</vt:lpstr>
      <vt:lpstr>Изменения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</dc:creator>
  <cp:lastModifiedBy>Im</cp:lastModifiedBy>
  <dcterms:created xsi:type="dcterms:W3CDTF">2023-12-28T02:25:12Z</dcterms:created>
  <dcterms:modified xsi:type="dcterms:W3CDTF">2024-05-02T09:26:27Z</dcterms:modified>
</cp:coreProperties>
</file>